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7FFB3044-218B-4762-B59A-57E8385AA5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4701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'S4701'!$A$1:$R$130</definedName>
    <definedName name="_xlnm.Print_Titles" localSheetId="0">'S4701'!$4:$4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8" i="1" l="1"/>
  <c r="R78" i="1" l="1"/>
  <c r="Q78" i="1" l="1"/>
  <c r="P78" i="1"/>
  <c r="R77" i="1" l="1"/>
  <c r="Q77" i="1"/>
  <c r="P77" i="1"/>
  <c r="N77" i="1"/>
  <c r="M95" i="1" l="1"/>
  <c r="L95" i="1"/>
  <c r="K95" i="1"/>
  <c r="J95" i="1"/>
  <c r="I95" i="1"/>
  <c r="M94" i="1"/>
  <c r="L94" i="1"/>
  <c r="K94" i="1"/>
  <c r="J94" i="1"/>
  <c r="I94" i="1"/>
  <c r="M93" i="1"/>
  <c r="L93" i="1"/>
  <c r="K93" i="1"/>
  <c r="J93" i="1"/>
  <c r="I93" i="1"/>
  <c r="M92" i="1"/>
  <c r="L92" i="1"/>
  <c r="K92" i="1"/>
  <c r="J92" i="1"/>
  <c r="I92" i="1"/>
  <c r="M91" i="1"/>
  <c r="L91" i="1"/>
  <c r="K91" i="1"/>
  <c r="J91" i="1"/>
  <c r="I91" i="1"/>
  <c r="H95" i="1"/>
  <c r="H94" i="1"/>
  <c r="H93" i="1"/>
  <c r="H92" i="1"/>
  <c r="H91" i="1"/>
  <c r="G95" i="1"/>
  <c r="F95" i="1"/>
  <c r="E95" i="1"/>
  <c r="D95" i="1"/>
  <c r="C95" i="1"/>
  <c r="G94" i="1"/>
  <c r="F94" i="1"/>
  <c r="E94" i="1"/>
  <c r="D94" i="1"/>
  <c r="C94" i="1"/>
  <c r="G93" i="1"/>
  <c r="F93" i="1"/>
  <c r="E93" i="1"/>
  <c r="D93" i="1"/>
  <c r="C93" i="1"/>
  <c r="G92" i="1"/>
  <c r="F92" i="1"/>
  <c r="E92" i="1"/>
  <c r="D92" i="1"/>
  <c r="C92" i="1"/>
  <c r="G91" i="1"/>
  <c r="F91" i="1"/>
  <c r="E91" i="1"/>
  <c r="D91" i="1"/>
  <c r="C91" i="1"/>
  <c r="B95" i="1"/>
  <c r="B94" i="1"/>
  <c r="B93" i="1"/>
  <c r="B92" i="1"/>
  <c r="B91" i="1"/>
  <c r="R75" i="1"/>
  <c r="Q75" i="1"/>
  <c r="P75" i="1"/>
  <c r="N75" i="1"/>
  <c r="R76" i="1" l="1"/>
  <c r="Q76" i="1"/>
  <c r="P76" i="1"/>
  <c r="N76" i="1"/>
  <c r="R74" i="1"/>
  <c r="Q74" i="1"/>
  <c r="P74" i="1"/>
  <c r="N74" i="1"/>
  <c r="R73" i="1" l="1"/>
  <c r="Q73" i="1"/>
  <c r="P73" i="1"/>
  <c r="N73" i="1"/>
  <c r="R71" i="1" l="1"/>
  <c r="Q71" i="1"/>
  <c r="P71" i="1"/>
  <c r="N71" i="1"/>
  <c r="R70" i="1" l="1"/>
  <c r="Q70" i="1"/>
  <c r="P70" i="1"/>
  <c r="N70" i="1"/>
  <c r="N72" i="1" l="1"/>
  <c r="N69" i="1" l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95" i="1" l="1"/>
  <c r="N94" i="1"/>
  <c r="N93" i="1"/>
  <c r="N92" i="1"/>
  <c r="N91" i="1"/>
  <c r="B82" i="1"/>
  <c r="R72" i="1" l="1"/>
  <c r="Q72" i="1"/>
  <c r="P72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N123" i="1" l="1"/>
  <c r="M123" i="1"/>
  <c r="L123" i="1"/>
  <c r="K123" i="1"/>
  <c r="J123" i="1"/>
  <c r="I123" i="1"/>
  <c r="N122" i="1"/>
  <c r="M122" i="1"/>
  <c r="L122" i="1"/>
  <c r="K122" i="1"/>
  <c r="J122" i="1"/>
  <c r="I122" i="1"/>
  <c r="N121" i="1"/>
  <c r="M121" i="1"/>
  <c r="L121" i="1"/>
  <c r="K121" i="1"/>
  <c r="J121" i="1"/>
  <c r="I121" i="1"/>
  <c r="N120" i="1"/>
  <c r="M120" i="1"/>
  <c r="L120" i="1"/>
  <c r="K120" i="1"/>
  <c r="J120" i="1"/>
  <c r="I120" i="1"/>
  <c r="N119" i="1"/>
  <c r="M119" i="1"/>
  <c r="L119" i="1"/>
  <c r="K119" i="1"/>
  <c r="J119" i="1"/>
  <c r="I119" i="1"/>
  <c r="N116" i="1"/>
  <c r="M116" i="1"/>
  <c r="L116" i="1"/>
  <c r="K116" i="1"/>
  <c r="J116" i="1"/>
  <c r="I116" i="1"/>
  <c r="N115" i="1"/>
  <c r="M115" i="1"/>
  <c r="L115" i="1"/>
  <c r="K115" i="1"/>
  <c r="J115" i="1"/>
  <c r="I115" i="1"/>
  <c r="N114" i="1"/>
  <c r="M114" i="1"/>
  <c r="L114" i="1"/>
  <c r="K114" i="1"/>
  <c r="J114" i="1"/>
  <c r="I114" i="1"/>
  <c r="N113" i="1"/>
  <c r="M113" i="1"/>
  <c r="L113" i="1"/>
  <c r="K113" i="1"/>
  <c r="J113" i="1"/>
  <c r="I113" i="1"/>
  <c r="N112" i="1"/>
  <c r="M112" i="1"/>
  <c r="L112" i="1"/>
  <c r="K112" i="1"/>
  <c r="J112" i="1"/>
  <c r="I112" i="1"/>
  <c r="N109" i="1"/>
  <c r="M109" i="1"/>
  <c r="L109" i="1"/>
  <c r="K109" i="1"/>
  <c r="J109" i="1"/>
  <c r="I109" i="1"/>
  <c r="N108" i="1"/>
  <c r="M108" i="1"/>
  <c r="L108" i="1"/>
  <c r="K108" i="1"/>
  <c r="J108" i="1"/>
  <c r="I108" i="1"/>
  <c r="N107" i="1"/>
  <c r="M107" i="1"/>
  <c r="L107" i="1"/>
  <c r="K107" i="1"/>
  <c r="J107" i="1"/>
  <c r="I107" i="1"/>
  <c r="N106" i="1"/>
  <c r="M106" i="1"/>
  <c r="L106" i="1"/>
  <c r="K106" i="1"/>
  <c r="J106" i="1"/>
  <c r="I106" i="1"/>
  <c r="N105" i="1"/>
  <c r="M105" i="1"/>
  <c r="L105" i="1"/>
  <c r="K105" i="1"/>
  <c r="J105" i="1"/>
  <c r="I105" i="1"/>
  <c r="N102" i="1"/>
  <c r="M102" i="1"/>
  <c r="L102" i="1"/>
  <c r="K102" i="1"/>
  <c r="J102" i="1"/>
  <c r="I102" i="1"/>
  <c r="N101" i="1"/>
  <c r="M101" i="1"/>
  <c r="L101" i="1"/>
  <c r="K101" i="1"/>
  <c r="J101" i="1"/>
  <c r="I101" i="1"/>
  <c r="N100" i="1"/>
  <c r="M100" i="1"/>
  <c r="L100" i="1"/>
  <c r="K100" i="1"/>
  <c r="J100" i="1"/>
  <c r="I100" i="1"/>
  <c r="N99" i="1"/>
  <c r="M99" i="1"/>
  <c r="L99" i="1"/>
  <c r="K99" i="1"/>
  <c r="J99" i="1"/>
  <c r="I99" i="1"/>
  <c r="N98" i="1"/>
  <c r="M98" i="1"/>
  <c r="L98" i="1"/>
  <c r="K98" i="1"/>
  <c r="J98" i="1"/>
  <c r="I98" i="1"/>
  <c r="H123" i="1"/>
  <c r="H122" i="1"/>
  <c r="H121" i="1"/>
  <c r="H120" i="1"/>
  <c r="H119" i="1"/>
  <c r="H116" i="1"/>
  <c r="H115" i="1"/>
  <c r="H114" i="1"/>
  <c r="H113" i="1"/>
  <c r="H112" i="1"/>
  <c r="H109" i="1"/>
  <c r="H108" i="1"/>
  <c r="H107" i="1"/>
  <c r="H106" i="1"/>
  <c r="H105" i="1"/>
  <c r="H102" i="1"/>
  <c r="H101" i="1"/>
  <c r="H100" i="1"/>
  <c r="H99" i="1"/>
  <c r="H98" i="1"/>
  <c r="G123" i="1"/>
  <c r="F123" i="1"/>
  <c r="E123" i="1"/>
  <c r="D123" i="1"/>
  <c r="C123" i="1"/>
  <c r="G122" i="1"/>
  <c r="F122" i="1"/>
  <c r="E122" i="1"/>
  <c r="D122" i="1"/>
  <c r="C122" i="1"/>
  <c r="G121" i="1"/>
  <c r="F121" i="1"/>
  <c r="E121" i="1"/>
  <c r="D121" i="1"/>
  <c r="C121" i="1"/>
  <c r="G120" i="1"/>
  <c r="F120" i="1"/>
  <c r="E120" i="1"/>
  <c r="D120" i="1"/>
  <c r="C120" i="1"/>
  <c r="G119" i="1"/>
  <c r="F119" i="1"/>
  <c r="E119" i="1"/>
  <c r="D119" i="1"/>
  <c r="C119" i="1"/>
  <c r="B123" i="1"/>
  <c r="B122" i="1"/>
  <c r="B121" i="1"/>
  <c r="B120" i="1"/>
  <c r="B119" i="1"/>
  <c r="G116" i="1"/>
  <c r="F116" i="1"/>
  <c r="E116" i="1"/>
  <c r="D116" i="1"/>
  <c r="C116" i="1"/>
  <c r="G115" i="1"/>
  <c r="F115" i="1"/>
  <c r="E115" i="1"/>
  <c r="D115" i="1"/>
  <c r="C115" i="1"/>
  <c r="G114" i="1"/>
  <c r="F114" i="1"/>
  <c r="E114" i="1"/>
  <c r="D114" i="1"/>
  <c r="C114" i="1"/>
  <c r="G113" i="1"/>
  <c r="F113" i="1"/>
  <c r="E113" i="1"/>
  <c r="D113" i="1"/>
  <c r="C113" i="1"/>
  <c r="G112" i="1"/>
  <c r="F112" i="1"/>
  <c r="E112" i="1"/>
  <c r="D112" i="1"/>
  <c r="C112" i="1"/>
  <c r="B116" i="1"/>
  <c r="B115" i="1"/>
  <c r="B114" i="1"/>
  <c r="B113" i="1"/>
  <c r="B112" i="1"/>
  <c r="G109" i="1"/>
  <c r="F109" i="1"/>
  <c r="E109" i="1"/>
  <c r="D109" i="1"/>
  <c r="C109" i="1"/>
  <c r="G108" i="1"/>
  <c r="F108" i="1"/>
  <c r="E108" i="1"/>
  <c r="D108" i="1"/>
  <c r="C108" i="1"/>
  <c r="G107" i="1"/>
  <c r="F107" i="1"/>
  <c r="E107" i="1"/>
  <c r="D107" i="1"/>
  <c r="C107" i="1"/>
  <c r="G106" i="1"/>
  <c r="F106" i="1"/>
  <c r="E106" i="1"/>
  <c r="D106" i="1"/>
  <c r="C106" i="1"/>
  <c r="G105" i="1"/>
  <c r="F105" i="1"/>
  <c r="E105" i="1"/>
  <c r="D105" i="1"/>
  <c r="C105" i="1"/>
  <c r="B109" i="1"/>
  <c r="B108" i="1"/>
  <c r="B107" i="1"/>
  <c r="B106" i="1"/>
  <c r="B105" i="1"/>
  <c r="G102" i="1"/>
  <c r="F102" i="1"/>
  <c r="E102" i="1"/>
  <c r="D102" i="1"/>
  <c r="C102" i="1"/>
  <c r="G101" i="1"/>
  <c r="F101" i="1"/>
  <c r="E101" i="1"/>
  <c r="D101" i="1"/>
  <c r="C101" i="1"/>
  <c r="G100" i="1"/>
  <c r="F100" i="1"/>
  <c r="E100" i="1"/>
  <c r="D100" i="1"/>
  <c r="C100" i="1"/>
  <c r="G99" i="1"/>
  <c r="F99" i="1"/>
  <c r="E99" i="1"/>
  <c r="D99" i="1"/>
  <c r="C99" i="1"/>
  <c r="G98" i="1"/>
  <c r="F98" i="1"/>
  <c r="E98" i="1"/>
  <c r="D98" i="1"/>
  <c r="C98" i="1"/>
  <c r="B102" i="1"/>
  <c r="B101" i="1"/>
  <c r="B100" i="1"/>
  <c r="B99" i="1"/>
  <c r="B98" i="1"/>
  <c r="L86" i="1" l="1"/>
  <c r="K86" i="1"/>
  <c r="J86" i="1"/>
  <c r="I86" i="1"/>
  <c r="H86" i="1"/>
  <c r="G86" i="1"/>
  <c r="F86" i="1"/>
  <c r="E86" i="1"/>
  <c r="D86" i="1"/>
  <c r="C86" i="1"/>
  <c r="M87" i="1"/>
  <c r="L87" i="1"/>
  <c r="J87" i="1"/>
  <c r="I87" i="1"/>
  <c r="H87" i="1"/>
  <c r="G87" i="1"/>
  <c r="F87" i="1"/>
  <c r="E87" i="1"/>
  <c r="D87" i="1"/>
  <c r="C87" i="1"/>
  <c r="M85" i="1"/>
  <c r="L85" i="1"/>
  <c r="K85" i="1"/>
  <c r="J85" i="1"/>
  <c r="I85" i="1"/>
  <c r="H85" i="1"/>
  <c r="G85" i="1"/>
  <c r="F85" i="1"/>
  <c r="E85" i="1"/>
  <c r="D85" i="1"/>
  <c r="C85" i="1"/>
  <c r="M84" i="1"/>
  <c r="L84" i="1"/>
  <c r="K84" i="1"/>
  <c r="J84" i="1"/>
  <c r="I84" i="1"/>
  <c r="H84" i="1"/>
  <c r="G84" i="1"/>
  <c r="F84" i="1"/>
  <c r="E84" i="1"/>
  <c r="D84" i="1"/>
  <c r="C84" i="1"/>
  <c r="M83" i="1"/>
  <c r="L83" i="1"/>
  <c r="K83" i="1"/>
  <c r="J83" i="1"/>
  <c r="I83" i="1"/>
  <c r="H83" i="1"/>
  <c r="G83" i="1"/>
  <c r="F83" i="1"/>
  <c r="E83" i="1"/>
  <c r="D83" i="1"/>
  <c r="C83" i="1"/>
  <c r="B87" i="1"/>
  <c r="B85" i="1"/>
  <c r="B84" i="1"/>
  <c r="B83" i="1"/>
  <c r="C82" i="1"/>
  <c r="R62" i="1" l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P95" i="1" l="1"/>
  <c r="P91" i="1"/>
  <c r="P94" i="1"/>
  <c r="P93" i="1"/>
  <c r="P92" i="1"/>
  <c r="Q91" i="1"/>
  <c r="Q95" i="1"/>
  <c r="Q94" i="1"/>
  <c r="Q92" i="1"/>
  <c r="Q93" i="1"/>
  <c r="R95" i="1"/>
  <c r="R94" i="1"/>
  <c r="R91" i="1"/>
  <c r="R93" i="1"/>
  <c r="R92" i="1"/>
  <c r="Q115" i="1"/>
  <c r="Q113" i="1"/>
  <c r="Q116" i="1"/>
  <c r="Q114" i="1"/>
  <c r="Q112" i="1"/>
  <c r="P107" i="1"/>
  <c r="P106" i="1"/>
  <c r="P109" i="1"/>
  <c r="P108" i="1"/>
  <c r="P105" i="1"/>
  <c r="Q101" i="1"/>
  <c r="Q99" i="1"/>
  <c r="Q102" i="1"/>
  <c r="Q100" i="1"/>
  <c r="Q98" i="1"/>
  <c r="R115" i="1"/>
  <c r="R113" i="1"/>
  <c r="R116" i="1"/>
  <c r="R112" i="1"/>
  <c r="R114" i="1"/>
  <c r="Q123" i="1"/>
  <c r="Q121" i="1"/>
  <c r="Q119" i="1"/>
  <c r="Q122" i="1"/>
  <c r="Q120" i="1"/>
  <c r="P115" i="1"/>
  <c r="P114" i="1"/>
  <c r="P116" i="1"/>
  <c r="P112" i="1"/>
  <c r="P113" i="1"/>
  <c r="Q109" i="1"/>
  <c r="Q107" i="1"/>
  <c r="Q105" i="1"/>
  <c r="Q108" i="1"/>
  <c r="Q106" i="1"/>
  <c r="P99" i="1"/>
  <c r="P102" i="1"/>
  <c r="P98" i="1"/>
  <c r="P101" i="1"/>
  <c r="P100" i="1"/>
  <c r="P123" i="1"/>
  <c r="P119" i="1"/>
  <c r="P122" i="1"/>
  <c r="P120" i="1"/>
  <c r="P121" i="1"/>
  <c r="R101" i="1"/>
  <c r="R99" i="1"/>
  <c r="R98" i="1"/>
  <c r="R100" i="1"/>
  <c r="R102" i="1"/>
  <c r="R123" i="1"/>
  <c r="R121" i="1"/>
  <c r="R119" i="1"/>
  <c r="R120" i="1"/>
  <c r="R122" i="1"/>
  <c r="R109" i="1"/>
  <c r="R107" i="1"/>
  <c r="R105" i="1"/>
  <c r="R108" i="1"/>
  <c r="R106" i="1"/>
  <c r="P87" i="1"/>
  <c r="P83" i="1"/>
  <c r="P84" i="1"/>
  <c r="P86" i="1"/>
  <c r="P85" i="1"/>
  <c r="Q84" i="1"/>
  <c r="Q86" i="1"/>
  <c r="Q85" i="1"/>
  <c r="Q87" i="1"/>
  <c r="Q83" i="1"/>
  <c r="R86" i="1"/>
  <c r="R85" i="1"/>
  <c r="R87" i="1"/>
  <c r="R83" i="1"/>
  <c r="R84" i="1"/>
  <c r="N87" i="1" l="1"/>
  <c r="N85" i="1"/>
  <c r="N84" i="1"/>
  <c r="N86" i="1"/>
  <c r="N83" i="1"/>
</calcChain>
</file>

<file path=xl/sharedStrings.xml><?xml version="1.0" encoding="utf-8"?>
<sst xmlns="http://schemas.openxmlformats.org/spreadsheetml/2006/main" count="149" uniqueCount="109">
  <si>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</si>
  <si>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</si>
  <si>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</si>
  <si>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</si>
  <si>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</si>
  <si>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</si>
  <si>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</si>
  <si>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</si>
  <si>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</si>
  <si>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</si>
  <si>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</si>
  <si>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</si>
  <si>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MAX</t>
  </si>
  <si>
    <t>MIN</t>
  </si>
  <si>
    <t>MAM</t>
  </si>
  <si>
    <t>SON</t>
  </si>
  <si>
    <t>DJF</t>
  </si>
  <si>
    <t>AVE</t>
  </si>
  <si>
    <t>MEDIAN</t>
  </si>
  <si>
    <t>STD</t>
  </si>
  <si>
    <t xml:space="preserve">SPRING </t>
  </si>
  <si>
    <t xml:space="preserve">FALL </t>
  </si>
  <si>
    <t>WINTER</t>
  </si>
  <si>
    <t>Wisconsin State Climatology Office</t>
  </si>
  <si>
    <t>Data Source: National Centers for Environmental Information</t>
  </si>
  <si>
    <t>Multi-year  Statistics</t>
  </si>
  <si>
    <t>SEASON</t>
  </si>
  <si>
    <t>T</t>
  </si>
  <si>
    <t>1949-50</t>
  </si>
  <si>
    <t>1950-51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</si>
  <si>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</si>
  <si>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</si>
  <si>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</si>
  <si>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</si>
  <si>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</si>
  <si>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</si>
  <si>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</si>
  <si>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</si>
  <si>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</si>
  <si>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</si>
  <si>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</si>
  <si>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</si>
  <si>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</si>
  <si>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</si>
  <si>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</si>
  <si>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</si>
  <si>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</si>
  <si>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</si>
  <si>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</si>
  <si>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</si>
  <si>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</si>
  <si>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</si>
  <si>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</si>
  <si>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</si>
  <si>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</si>
  <si>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</si>
  <si>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</si>
  <si>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</si>
  <si>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</si>
  <si>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</si>
  <si>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</si>
  <si>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</si>
  <si>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</si>
  <si>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</si>
  <si>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</si>
  <si>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</si>
  <si>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</si>
  <si>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</si>
  <si>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</si>
  <si>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</si>
  <si>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</si>
  <si>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</si>
  <si>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</si>
  <si>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</si>
  <si>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</si>
  <si>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</si>
  <si>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</si>
  <si>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</si>
  <si>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</si>
  <si>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</si>
  <si>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</si>
  <si>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</si>
  <si>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</si>
  <si>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</si>
  <si>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</si>
  <si>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</si>
  <si>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</si>
  <si>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</si>
  <si>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</si>
  <si>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</si>
  <si>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</si>
  <si>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</si>
  <si>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</si>
  <si>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</si>
  <si>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</si>
  <si>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POR</t>
  </si>
  <si>
    <t>Std</t>
  </si>
  <si>
    <t>Interval</t>
  </si>
  <si>
    <t>--</t>
  </si>
  <si>
    <t>Snowfall [in inches]: Northwest Wisconsin</t>
  </si>
  <si>
    <t>2016-17</t>
  </si>
  <si>
    <t>2017-18</t>
  </si>
  <si>
    <t>2018-19</t>
  </si>
  <si>
    <t>2019-20</t>
  </si>
  <si>
    <t>2020-21</t>
  </si>
  <si>
    <t>2021-22</t>
  </si>
  <si>
    <t>Jan 1950 - Jun 2023</t>
  </si>
  <si>
    <t>2022-23</t>
  </si>
  <si>
    <t>Data as of 5 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</si>
</sst>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quotePrefix="1" applyNumberFormat="1" applyFill="1"/>
    <xf numFmtId="0" fontId="0" fillId="2" borderId="1" xfId="0" applyFill="1" applyBorder="1"/>
    <xf numFmtId="2" fontId="0" fillId="0" borderId="3" xfId="0" applyNumberFormat="1" applyBorder="1"/>
    <xf numFmtId="2" fontId="8" fillId="0" borderId="8" xfId="0" applyNumberFormat="1" applyFont="1" applyBorder="1"/>
    <xf numFmtId="2" fontId="0" fillId="0" borderId="8" xfId="0" applyNumberFormat="1" applyBorder="1"/>
    <xf numFmtId="2" fontId="1" fillId="0" borderId="8" xfId="0" applyNumberFormat="1" applyFont="1" applyBorder="1"/>
    <xf numFmtId="2" fontId="1" fillId="0" borderId="5" xfId="0" applyNumberFormat="1" applyFont="1" applyBorder="1"/>
    <xf numFmtId="2" fontId="9" fillId="0" borderId="0" xfId="0" applyNumberFormat="1" applyFont="1"/>
    <xf numFmtId="1" fontId="0" fillId="3" borderId="0" xfId="0" applyNumberFormat="1" applyFill="1"/>
    <xf numFmtId="2" fontId="0" fillId="3" borderId="0" xfId="0" applyNumberFormat="1" applyFill="1"/>
    <xf numFmtId="0" fontId="0" fillId="3" borderId="0" xfId="0" applyFill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0" fillId="2" borderId="0" xfId="0" applyNumberFormat="1" applyFill="1"/>
    <xf numFmtId="164" fontId="0" fillId="0" borderId="9" xfId="0" applyNumberFormat="1" applyBorder="1"/>
    <xf numFmtId="164" fontId="0" fillId="2" borderId="1" xfId="0" applyNumberFormat="1" applyFill="1" applyBorder="1"/>
    <xf numFmtId="164" fontId="0" fillId="0" borderId="8" xfId="0" applyNumberFormat="1" applyBorder="1"/>
    <xf numFmtId="0" fontId="0" fillId="0" borderId="1" xfId="0" applyBorder="1"/>
    <xf numFmtId="164" fontId="0" fillId="0" borderId="1" xfId="0" applyNumberFormat="1" applyBorder="1"/>
    <xf numFmtId="164" fontId="0" fillId="0" borderId="0" xfId="0" quotePrefix="1" applyNumberFormat="1"/>
    <xf numFmtId="164" fontId="0" fillId="2" borderId="8" xfId="0" applyNumberFormat="1" applyFill="1" applyBorder="1"/>
    <xf numFmtId="164" fontId="0" fillId="2" borderId="9" xfId="0" applyNumberFormat="1" applyFill="1" applyBorder="1"/>
    <xf numFmtId="164" fontId="0" fillId="2" borderId="0" xfId="0" applyNumberFormat="1" applyFill="1" applyAlignment="1">
      <alignment horizontal="center"/>
    </xf>
    <xf numFmtId="164" fontId="0" fillId="2" borderId="0" xfId="0" quotePrefix="1" applyNumberFormat="1" applyFill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0" xfId="0" quotePrefix="1" applyNumberFormat="1" applyFill="1" applyBorder="1" applyAlignment="1">
      <alignment horizontal="center"/>
    </xf>
    <xf numFmtId="0" fontId="0" fillId="3" borderId="10" xfId="0" applyFill="1" applyBorder="1"/>
    <xf numFmtId="0" fontId="2" fillId="0" borderId="1" xfId="0" applyFont="1" applyBorder="1"/>
    <xf numFmtId="0" fontId="3" fillId="0" borderId="2" xfId="0" applyFont="1" applyBorder="1"/>
    <xf numFmtId="1" fontId="0" fillId="3" borderId="3" xfId="0" applyNumberFormat="1" applyFill="1" applyBorder="1"/>
    <xf numFmtId="0" fontId="0" fillId="3" borderId="4" xfId="0" applyFill="1" applyBorder="1" applyAlignment="1">
      <alignment horizontal="left"/>
    </xf>
    <xf numFmtId="1" fontId="0" fillId="3" borderId="4" xfId="0" applyNumberFormat="1" applyFill="1" applyBorder="1"/>
    <xf numFmtId="0" fontId="0" fillId="3" borderId="4" xfId="0" applyFill="1" applyBorder="1"/>
    <xf numFmtId="2" fontId="0" fillId="3" borderId="4" xfId="0" applyNumberFormat="1" applyFill="1" applyBorder="1"/>
    <xf numFmtId="164" fontId="0" fillId="3" borderId="4" xfId="0" applyNumberFormat="1" applyFill="1" applyBorder="1"/>
    <xf numFmtId="0" fontId="0" fillId="3" borderId="11" xfId="0" applyFill="1" applyBorder="1"/>
    <xf numFmtId="2" fontId="0" fillId="0" borderId="9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3" fillId="0" borderId="5" xfId="0" applyNumberFormat="1" applyFont="1" applyBorder="1"/>
    <xf numFmtId="164" fontId="3" fillId="0" borderId="6" xfId="0" applyNumberFormat="1" applyFont="1" applyBorder="1"/>
    <xf numFmtId="0" fontId="3" fillId="0" borderId="6" xfId="0" applyFont="1" applyBorder="1"/>
    <xf numFmtId="164" fontId="3" fillId="0" borderId="7" xfId="0" applyNumberFormat="1" applyFont="1" applyBorder="1"/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2" borderId="2" xfId="0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4" fontId="0" fillId="2" borderId="6" xfId="0" quotePrefix="1" applyNumberFormat="1" applyFill="1" applyBorder="1"/>
    <xf numFmtId="164" fontId="0" fillId="2" borderId="2" xfId="0" applyNumberFormat="1" applyFill="1" applyBorder="1"/>
    <xf numFmtId="164" fontId="0" fillId="2" borderId="7" xfId="0" applyNumberFormat="1" applyFill="1" applyBorder="1"/>
    <xf numFmtId="164" fontId="0" fillId="0" borderId="4" xfId="0" applyNumberFormat="1" applyBorder="1"/>
    <xf numFmtId="164" fontId="0" fillId="3" borderId="0" xfId="0" applyNumberFormat="1" applyFill="1"/>
    <xf numFmtId="164" fontId="0" fillId="3" borderId="9" xfId="0" applyNumberFormat="1" applyFill="1" applyBorder="1"/>
    <xf numFmtId="164" fontId="0" fillId="0" borderId="11" xfId="0" applyNumberFormat="1" applyBorder="1"/>
    <xf numFmtId="164" fontId="0" fillId="0" borderId="6" xfId="0" applyNumberFormat="1" applyBorder="1"/>
    <xf numFmtId="16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7"/>
  <sheetViews>
    <sheetView tabSelected="1" view="pageLayout" zoomScaleNormal="100" workbookViewId="0">
      <selection activeCell="J3" sqref="J3"/>
    </sheetView>
  </sheetViews>
  <sheetFormatPr defaultColWidth="1.28515625" defaultRowHeight="12.75" x14ac:dyDescent="0.2"/>
  <cols>
    <col min="1" max="1" width="7.7109375" customWidth="1"/>
    <col min="2" max="14" width="6.7109375" customWidth="1"/>
    <col min="15" max="15" width="1.7109375" customWidth="1"/>
    <col min="16" max="18" width="6.7109375" customWidth="1"/>
  </cols>
  <sheetData>
    <row r="1" spans="1:18" ht="14.25" x14ac:dyDescent="0.2">
      <c r="I1" s="11" t="s">
        <v>23</v>
      </c>
    </row>
    <row r="2" spans="1:18" ht="15" x14ac:dyDescent="0.25">
      <c r="F2" s="13" t="s">
        <v>99</v>
      </c>
      <c r="G2" s="12"/>
      <c r="H2" s="1"/>
      <c r="K2" s="1"/>
      <c r="N2" s="1"/>
      <c r="O2" s="1"/>
      <c r="P2" s="4"/>
      <c r="Q2" s="4"/>
      <c r="R2" s="4"/>
    </row>
    <row r="3" spans="1:18" x14ac:dyDescent="0.2">
      <c r="A3" s="1"/>
      <c r="B3" s="1" t="s">
        <v>24</v>
      </c>
      <c r="E3" s="3"/>
      <c r="K3" s="1" t="s">
        <v>106</v>
      </c>
      <c r="P3" s="30" t="s">
        <v>21</v>
      </c>
      <c r="Q3" s="30" t="s">
        <v>22</v>
      </c>
      <c r="R3" s="30" t="s">
        <v>20</v>
      </c>
    </row>
    <row r="4" spans="1:18" s="5" customFormat="1" x14ac:dyDescent="0.2">
      <c r="A4" s="25" t="s">
        <v>26</v>
      </c>
      <c r="B4" s="26" t="s">
        <v>6</v>
      </c>
      <c r="C4" s="26" t="s">
        <v>7</v>
      </c>
      <c r="D4" s="26" t="s">
        <v>8</v>
      </c>
      <c r="E4" s="26" t="s">
        <v>9</v>
      </c>
      <c r="F4" s="26" t="s">
        <v>10</v>
      </c>
      <c r="G4" s="26" t="s">
        <v>11</v>
      </c>
      <c r="H4" s="26" t="s">
        <v>0</v>
      </c>
      <c r="I4" s="26" t="s">
        <v>1</v>
      </c>
      <c r="J4" s="26" t="s">
        <v>2</v>
      </c>
      <c r="K4" s="26" t="s">
        <v>3</v>
      </c>
      <c r="L4" s="26" t="s">
        <v>4</v>
      </c>
      <c r="M4" s="26" t="s">
        <v>5</v>
      </c>
      <c r="N4" s="27" t="s">
        <v>26</v>
      </c>
      <c r="O4" s="28"/>
      <c r="P4" s="29" t="s">
        <v>15</v>
      </c>
      <c r="Q4" s="29" t="s">
        <v>16</v>
      </c>
      <c r="R4" s="29" t="s">
        <v>14</v>
      </c>
    </row>
    <row r="5" spans="1:18" x14ac:dyDescent="0.2">
      <c r="A5" s="15" t="s">
        <v>28</v>
      </c>
      <c r="B5" s="40" t="s">
        <v>98</v>
      </c>
      <c r="C5" s="40" t="s">
        <v>98</v>
      </c>
      <c r="D5" s="40" t="s">
        <v>98</v>
      </c>
      <c r="E5" s="40" t="s">
        <v>98</v>
      </c>
      <c r="F5" s="40" t="s">
        <v>98</v>
      </c>
      <c r="G5" s="40" t="s">
        <v>98</v>
      </c>
      <c r="H5" s="31">
        <v>28.9</v>
      </c>
      <c r="I5" s="31">
        <v>7.2</v>
      </c>
      <c r="J5" s="31">
        <v>10.6</v>
      </c>
      <c r="K5" s="31">
        <v>11.2</v>
      </c>
      <c r="L5" s="31">
        <v>0.4</v>
      </c>
      <c r="M5" s="40" t="s">
        <v>27</v>
      </c>
      <c r="N5" s="43" t="s">
        <v>98</v>
      </c>
      <c r="O5" s="41"/>
      <c r="P5" s="42" t="s">
        <v>98</v>
      </c>
      <c r="Q5" s="40" t="s">
        <v>98</v>
      </c>
      <c r="R5" s="39">
        <f t="shared" ref="R5:R10" si="0">SUM(J5:L5)</f>
        <v>22.199999999999996</v>
      </c>
    </row>
    <row r="6" spans="1:18" x14ac:dyDescent="0.2">
      <c r="A6" s="35" t="s">
        <v>29</v>
      </c>
      <c r="B6" s="7">
        <v>0</v>
      </c>
      <c r="C6" s="7">
        <v>0</v>
      </c>
      <c r="D6" s="7">
        <v>0</v>
      </c>
      <c r="E6" s="7">
        <v>0</v>
      </c>
      <c r="F6" s="7">
        <v>5</v>
      </c>
      <c r="G6" s="7">
        <v>24.9</v>
      </c>
      <c r="H6" s="7">
        <v>5.6</v>
      </c>
      <c r="I6" s="7">
        <v>8.4</v>
      </c>
      <c r="J6" s="7">
        <v>29.7</v>
      </c>
      <c r="K6" s="7">
        <v>4.9000000000000004</v>
      </c>
      <c r="L6" s="7">
        <v>0</v>
      </c>
      <c r="M6" s="7">
        <v>0</v>
      </c>
      <c r="N6" s="36">
        <f>SUM(B6:M6)</f>
        <v>78.5</v>
      </c>
      <c r="O6" s="37"/>
      <c r="P6" s="34">
        <f t="shared" ref="P6:P10" si="1">SUM(D6:F6)</f>
        <v>5</v>
      </c>
      <c r="Q6" s="7">
        <f t="shared" ref="Q6:Q10" si="2">SUM(G6:I6)</f>
        <v>38.9</v>
      </c>
      <c r="R6" s="32">
        <f t="shared" si="0"/>
        <v>34.6</v>
      </c>
    </row>
    <row r="7" spans="1:18" x14ac:dyDescent="0.2">
      <c r="A7" s="35" t="s">
        <v>30</v>
      </c>
      <c r="B7" s="7">
        <v>0</v>
      </c>
      <c r="C7" s="7">
        <v>0</v>
      </c>
      <c r="D7" s="7">
        <v>0</v>
      </c>
      <c r="E7" s="7">
        <v>4.4000000000000004</v>
      </c>
      <c r="F7" s="7">
        <v>4.7</v>
      </c>
      <c r="G7" s="7">
        <v>11.5</v>
      </c>
      <c r="H7" s="7">
        <v>12.8</v>
      </c>
      <c r="I7" s="7">
        <v>8.8000000000000007</v>
      </c>
      <c r="J7" s="7">
        <v>17.8</v>
      </c>
      <c r="K7" s="7">
        <v>2.2000000000000002</v>
      </c>
      <c r="L7" s="7">
        <v>0.1</v>
      </c>
      <c r="M7" s="7">
        <v>0</v>
      </c>
      <c r="N7" s="36">
        <f t="shared" ref="N7:N72" si="3">SUM(B7:M7)</f>
        <v>62.300000000000004</v>
      </c>
      <c r="O7" s="37"/>
      <c r="P7" s="34">
        <f t="shared" si="1"/>
        <v>9.1000000000000014</v>
      </c>
      <c r="Q7" s="7">
        <f t="shared" si="2"/>
        <v>33.1</v>
      </c>
      <c r="R7" s="32">
        <f t="shared" si="0"/>
        <v>20.100000000000001</v>
      </c>
    </row>
    <row r="8" spans="1:18" x14ac:dyDescent="0.2">
      <c r="A8" s="35" t="s">
        <v>31</v>
      </c>
      <c r="B8" s="7">
        <v>0</v>
      </c>
      <c r="C8" s="7">
        <v>0</v>
      </c>
      <c r="D8" s="7">
        <v>0</v>
      </c>
      <c r="E8" s="7">
        <v>0.1</v>
      </c>
      <c r="F8" s="7">
        <v>7.2</v>
      </c>
      <c r="G8" s="7">
        <v>2.7</v>
      </c>
      <c r="H8" s="7">
        <v>10.7</v>
      </c>
      <c r="I8" s="7">
        <v>19</v>
      </c>
      <c r="J8" s="7">
        <v>6.1</v>
      </c>
      <c r="K8" s="7">
        <v>2.5</v>
      </c>
      <c r="L8" s="7">
        <v>0</v>
      </c>
      <c r="M8" s="7">
        <v>0</v>
      </c>
      <c r="N8" s="36">
        <f t="shared" si="3"/>
        <v>48.300000000000004</v>
      </c>
      <c r="O8" s="37"/>
      <c r="P8" s="34">
        <f t="shared" si="1"/>
        <v>7.3</v>
      </c>
      <c r="Q8" s="7">
        <f t="shared" si="2"/>
        <v>32.4</v>
      </c>
      <c r="R8" s="32">
        <f t="shared" si="0"/>
        <v>8.6</v>
      </c>
    </row>
    <row r="9" spans="1:18" x14ac:dyDescent="0.2">
      <c r="A9" s="35" t="s">
        <v>32</v>
      </c>
      <c r="B9" s="7">
        <v>0</v>
      </c>
      <c r="C9" s="7">
        <v>0</v>
      </c>
      <c r="D9" s="7">
        <v>0</v>
      </c>
      <c r="E9" s="7">
        <v>0</v>
      </c>
      <c r="F9" s="7">
        <v>1.9</v>
      </c>
      <c r="G9" s="7">
        <v>11.6</v>
      </c>
      <c r="H9" s="7">
        <v>10.199999999999999</v>
      </c>
      <c r="I9" s="7">
        <v>5.5</v>
      </c>
      <c r="J9" s="7">
        <v>9.3000000000000007</v>
      </c>
      <c r="K9" s="7">
        <v>0</v>
      </c>
      <c r="L9" s="7">
        <v>4.5999999999999996</v>
      </c>
      <c r="M9" s="7">
        <v>0</v>
      </c>
      <c r="N9" s="36">
        <f t="shared" si="3"/>
        <v>43.1</v>
      </c>
      <c r="O9" s="37"/>
      <c r="P9" s="34">
        <f t="shared" si="1"/>
        <v>1.9</v>
      </c>
      <c r="Q9" s="7">
        <f t="shared" si="2"/>
        <v>27.299999999999997</v>
      </c>
      <c r="R9" s="32">
        <f t="shared" si="0"/>
        <v>13.9</v>
      </c>
    </row>
    <row r="10" spans="1:18" x14ac:dyDescent="0.2">
      <c r="A10" s="35" t="s">
        <v>33</v>
      </c>
      <c r="B10" s="7">
        <v>0</v>
      </c>
      <c r="C10" s="7">
        <v>0</v>
      </c>
      <c r="D10" s="7">
        <v>0</v>
      </c>
      <c r="E10" s="7">
        <v>0.3</v>
      </c>
      <c r="F10" s="7">
        <v>8.1999999999999993</v>
      </c>
      <c r="G10" s="7">
        <v>4.5</v>
      </c>
      <c r="H10" s="7">
        <v>9</v>
      </c>
      <c r="I10" s="7">
        <v>8.6</v>
      </c>
      <c r="J10" s="7">
        <v>10.9</v>
      </c>
      <c r="K10" s="7">
        <v>1</v>
      </c>
      <c r="L10" s="7">
        <v>0</v>
      </c>
      <c r="M10" s="7">
        <v>0</v>
      </c>
      <c r="N10" s="36">
        <f t="shared" si="3"/>
        <v>42.5</v>
      </c>
      <c r="O10" s="37"/>
      <c r="P10" s="34">
        <f t="shared" si="1"/>
        <v>8.5</v>
      </c>
      <c r="Q10" s="7">
        <f t="shared" si="2"/>
        <v>22.1</v>
      </c>
      <c r="R10" s="32">
        <f t="shared" si="0"/>
        <v>11.9</v>
      </c>
    </row>
    <row r="11" spans="1:18" x14ac:dyDescent="0.2">
      <c r="A11" s="35" t="s">
        <v>34</v>
      </c>
      <c r="B11" s="7">
        <v>0</v>
      </c>
      <c r="C11" s="7">
        <v>0</v>
      </c>
      <c r="D11" s="7">
        <v>0</v>
      </c>
      <c r="E11" s="7">
        <v>1.3</v>
      </c>
      <c r="F11" s="7">
        <v>13.4</v>
      </c>
      <c r="G11" s="7">
        <v>16.399999999999999</v>
      </c>
      <c r="H11" s="7">
        <v>5.6</v>
      </c>
      <c r="I11" s="7">
        <v>4</v>
      </c>
      <c r="J11" s="7">
        <v>16</v>
      </c>
      <c r="K11" s="7">
        <v>2.4</v>
      </c>
      <c r="L11" s="7">
        <v>0.4</v>
      </c>
      <c r="M11" s="7">
        <v>0</v>
      </c>
      <c r="N11" s="36">
        <f t="shared" si="3"/>
        <v>59.5</v>
      </c>
      <c r="O11" s="37"/>
      <c r="P11" s="34">
        <f t="shared" ref="P11:P62" si="4">SUM(D11:F11)</f>
        <v>14.700000000000001</v>
      </c>
      <c r="Q11" s="7">
        <f t="shared" ref="Q11:Q62" si="5">SUM(G11:I11)</f>
        <v>26</v>
      </c>
      <c r="R11" s="32">
        <f t="shared" ref="R11:R62" si="6">SUM(J11:L11)</f>
        <v>18.799999999999997</v>
      </c>
    </row>
    <row r="12" spans="1:18" x14ac:dyDescent="0.2">
      <c r="A12" s="35" t="s">
        <v>35</v>
      </c>
      <c r="B12" s="7">
        <v>0</v>
      </c>
      <c r="C12" s="7">
        <v>0</v>
      </c>
      <c r="D12" s="7">
        <v>0</v>
      </c>
      <c r="E12" s="7">
        <v>0</v>
      </c>
      <c r="F12" s="7">
        <v>12</v>
      </c>
      <c r="G12" s="7">
        <v>6.5</v>
      </c>
      <c r="H12" s="7">
        <v>3.2</v>
      </c>
      <c r="I12" s="7">
        <v>12.6</v>
      </c>
      <c r="J12" s="7">
        <v>3.9</v>
      </c>
      <c r="K12" s="7">
        <v>5.9</v>
      </c>
      <c r="L12" s="7">
        <v>0</v>
      </c>
      <c r="M12" s="7">
        <v>0</v>
      </c>
      <c r="N12" s="36">
        <f t="shared" si="3"/>
        <v>44.099999999999994</v>
      </c>
      <c r="O12" s="37"/>
      <c r="P12" s="34">
        <f t="shared" si="4"/>
        <v>12</v>
      </c>
      <c r="Q12" s="7">
        <f t="shared" si="5"/>
        <v>22.299999999999997</v>
      </c>
      <c r="R12" s="32">
        <f t="shared" si="6"/>
        <v>9.8000000000000007</v>
      </c>
    </row>
    <row r="13" spans="1:18" x14ac:dyDescent="0.2">
      <c r="A13" s="35" t="s">
        <v>36</v>
      </c>
      <c r="B13" s="7">
        <v>0</v>
      </c>
      <c r="C13" s="7">
        <v>0</v>
      </c>
      <c r="D13" s="7">
        <v>0</v>
      </c>
      <c r="E13" s="7">
        <v>0</v>
      </c>
      <c r="F13" s="7">
        <v>14.9</v>
      </c>
      <c r="G13" s="7">
        <v>5.5</v>
      </c>
      <c r="H13" s="7">
        <v>7.7</v>
      </c>
      <c r="I13" s="7">
        <v>1.2</v>
      </c>
      <c r="J13" s="7">
        <v>6.4</v>
      </c>
      <c r="K13" s="7">
        <v>2.7</v>
      </c>
      <c r="L13" s="7">
        <v>0</v>
      </c>
      <c r="M13" s="7">
        <v>0</v>
      </c>
      <c r="N13" s="36">
        <f t="shared" si="3"/>
        <v>38.4</v>
      </c>
      <c r="O13" s="37"/>
      <c r="P13" s="34">
        <f t="shared" si="4"/>
        <v>14.9</v>
      </c>
      <c r="Q13" s="7">
        <f t="shared" si="5"/>
        <v>14.399999999999999</v>
      </c>
      <c r="R13" s="32">
        <f t="shared" si="6"/>
        <v>9.1000000000000014</v>
      </c>
    </row>
    <row r="14" spans="1:18" x14ac:dyDescent="0.2">
      <c r="A14" s="35" t="s">
        <v>37</v>
      </c>
      <c r="B14" s="7">
        <v>0</v>
      </c>
      <c r="C14" s="7">
        <v>0</v>
      </c>
      <c r="D14" s="7">
        <v>0</v>
      </c>
      <c r="E14" s="7">
        <v>0</v>
      </c>
      <c r="F14" s="7">
        <v>1.8</v>
      </c>
      <c r="G14" s="7">
        <v>4.7</v>
      </c>
      <c r="H14" s="7">
        <v>4.0999999999999996</v>
      </c>
      <c r="I14" s="7">
        <v>4.8</v>
      </c>
      <c r="J14" s="7">
        <v>3.7</v>
      </c>
      <c r="K14" s="7">
        <v>0.1</v>
      </c>
      <c r="L14" s="7">
        <v>0</v>
      </c>
      <c r="M14" s="7">
        <v>0</v>
      </c>
      <c r="N14" s="36">
        <f t="shared" si="3"/>
        <v>19.2</v>
      </c>
      <c r="O14" s="37"/>
      <c r="P14" s="34">
        <f t="shared" si="4"/>
        <v>1.8</v>
      </c>
      <c r="Q14" s="7">
        <f t="shared" si="5"/>
        <v>13.600000000000001</v>
      </c>
      <c r="R14" s="32">
        <f t="shared" si="6"/>
        <v>3.8000000000000003</v>
      </c>
    </row>
    <row r="15" spans="1:18" x14ac:dyDescent="0.2">
      <c r="A15" s="35" t="s">
        <v>38</v>
      </c>
      <c r="B15" s="7">
        <v>0</v>
      </c>
      <c r="C15" s="7">
        <v>0</v>
      </c>
      <c r="D15" s="7">
        <v>0</v>
      </c>
      <c r="E15" s="7">
        <v>1.1000000000000001</v>
      </c>
      <c r="F15" s="7">
        <v>7.2</v>
      </c>
      <c r="G15" s="7">
        <v>11</v>
      </c>
      <c r="H15" s="7">
        <v>12.9</v>
      </c>
      <c r="I15" s="7">
        <v>7.1</v>
      </c>
      <c r="J15" s="7">
        <v>2.1</v>
      </c>
      <c r="K15" s="7">
        <v>0.1</v>
      </c>
      <c r="L15" s="7">
        <v>0.3</v>
      </c>
      <c r="M15" s="7">
        <v>0</v>
      </c>
      <c r="N15" s="36">
        <f t="shared" si="3"/>
        <v>41.800000000000004</v>
      </c>
      <c r="O15" s="37"/>
      <c r="P15" s="34">
        <f t="shared" si="4"/>
        <v>8.3000000000000007</v>
      </c>
      <c r="Q15" s="7">
        <f t="shared" si="5"/>
        <v>31</v>
      </c>
      <c r="R15" s="32">
        <f t="shared" si="6"/>
        <v>2.5</v>
      </c>
    </row>
    <row r="16" spans="1:18" x14ac:dyDescent="0.2">
      <c r="A16" s="15" t="s">
        <v>39</v>
      </c>
      <c r="B16" s="31">
        <v>0</v>
      </c>
      <c r="C16" s="31">
        <v>0</v>
      </c>
      <c r="D16" s="31">
        <v>0</v>
      </c>
      <c r="E16" s="31">
        <v>0</v>
      </c>
      <c r="F16" s="31">
        <v>4.3</v>
      </c>
      <c r="G16" s="31">
        <v>2.4</v>
      </c>
      <c r="H16" s="31">
        <v>2</v>
      </c>
      <c r="I16" s="31">
        <v>8.6999999999999993</v>
      </c>
      <c r="J16" s="31">
        <v>11.9</v>
      </c>
      <c r="K16" s="31">
        <v>4.9000000000000004</v>
      </c>
      <c r="L16" s="31">
        <v>0.5</v>
      </c>
      <c r="M16" s="31">
        <v>0</v>
      </c>
      <c r="N16" s="33">
        <f t="shared" si="3"/>
        <v>34.699999999999996</v>
      </c>
      <c r="O16" s="14"/>
      <c r="P16" s="38">
        <f t="shared" si="4"/>
        <v>4.3</v>
      </c>
      <c r="Q16" s="31">
        <f t="shared" si="5"/>
        <v>13.1</v>
      </c>
      <c r="R16" s="39">
        <f t="shared" si="6"/>
        <v>17.3</v>
      </c>
    </row>
    <row r="17" spans="1:18" x14ac:dyDescent="0.2">
      <c r="A17" s="15" t="s">
        <v>40</v>
      </c>
      <c r="B17" s="31">
        <v>0</v>
      </c>
      <c r="C17" s="31">
        <v>0</v>
      </c>
      <c r="D17" s="31">
        <v>0</v>
      </c>
      <c r="E17" s="31">
        <v>0</v>
      </c>
      <c r="F17" s="31">
        <v>3.4</v>
      </c>
      <c r="G17" s="31">
        <v>14.5</v>
      </c>
      <c r="H17" s="31">
        <v>12.1</v>
      </c>
      <c r="I17" s="31">
        <v>17.899999999999999</v>
      </c>
      <c r="J17" s="31">
        <v>11.1</v>
      </c>
      <c r="K17" s="31">
        <v>1.4</v>
      </c>
      <c r="L17" s="31">
        <v>0</v>
      </c>
      <c r="M17" s="31">
        <v>0</v>
      </c>
      <c r="N17" s="33">
        <f t="shared" si="3"/>
        <v>60.4</v>
      </c>
      <c r="O17" s="14"/>
      <c r="P17" s="38">
        <f t="shared" si="4"/>
        <v>3.4</v>
      </c>
      <c r="Q17" s="31">
        <f t="shared" si="5"/>
        <v>44.5</v>
      </c>
      <c r="R17" s="39">
        <f t="shared" si="6"/>
        <v>12.5</v>
      </c>
    </row>
    <row r="18" spans="1:18" x14ac:dyDescent="0.2">
      <c r="A18" s="15" t="s">
        <v>41</v>
      </c>
      <c r="B18" s="31">
        <v>0</v>
      </c>
      <c r="C18" s="31">
        <v>0</v>
      </c>
      <c r="D18" s="31">
        <v>0</v>
      </c>
      <c r="E18" s="31">
        <v>0.4</v>
      </c>
      <c r="F18" s="31">
        <v>4.0999999999999996</v>
      </c>
      <c r="G18" s="31">
        <v>6</v>
      </c>
      <c r="H18" s="31">
        <v>5.2</v>
      </c>
      <c r="I18" s="31">
        <v>6.6</v>
      </c>
      <c r="J18" s="31">
        <v>12.1</v>
      </c>
      <c r="K18" s="31">
        <v>1.6</v>
      </c>
      <c r="L18" s="31">
        <v>0.1</v>
      </c>
      <c r="M18" s="31">
        <v>0</v>
      </c>
      <c r="N18" s="33">
        <f t="shared" si="3"/>
        <v>36.1</v>
      </c>
      <c r="O18" s="14"/>
      <c r="P18" s="38">
        <f t="shared" si="4"/>
        <v>4.5</v>
      </c>
      <c r="Q18" s="31">
        <f t="shared" si="5"/>
        <v>17.799999999999997</v>
      </c>
      <c r="R18" s="39">
        <f t="shared" si="6"/>
        <v>13.799999999999999</v>
      </c>
    </row>
    <row r="19" spans="1:18" x14ac:dyDescent="0.2">
      <c r="A19" s="15" t="s">
        <v>42</v>
      </c>
      <c r="B19" s="31">
        <v>0</v>
      </c>
      <c r="C19" s="31">
        <v>0</v>
      </c>
      <c r="D19" s="31">
        <v>0</v>
      </c>
      <c r="E19" s="31">
        <v>0</v>
      </c>
      <c r="F19" s="31">
        <v>1.4</v>
      </c>
      <c r="G19" s="31">
        <v>10.5</v>
      </c>
      <c r="H19" s="31">
        <v>6.4</v>
      </c>
      <c r="I19" s="31">
        <v>4</v>
      </c>
      <c r="J19" s="31">
        <v>12.5</v>
      </c>
      <c r="K19" s="31">
        <v>5.9</v>
      </c>
      <c r="L19" s="31">
        <v>0</v>
      </c>
      <c r="M19" s="31">
        <v>0</v>
      </c>
      <c r="N19" s="33">
        <f t="shared" si="3"/>
        <v>40.699999999999996</v>
      </c>
      <c r="O19" s="14"/>
      <c r="P19" s="38">
        <f t="shared" si="4"/>
        <v>1.4</v>
      </c>
      <c r="Q19" s="31">
        <f t="shared" si="5"/>
        <v>20.9</v>
      </c>
      <c r="R19" s="39">
        <f t="shared" si="6"/>
        <v>18.399999999999999</v>
      </c>
    </row>
    <row r="20" spans="1:18" x14ac:dyDescent="0.2">
      <c r="A20" s="15" t="s">
        <v>43</v>
      </c>
      <c r="B20" s="31">
        <v>0</v>
      </c>
      <c r="C20" s="31">
        <v>0</v>
      </c>
      <c r="D20" s="31">
        <v>0</v>
      </c>
      <c r="E20" s="31">
        <v>0.3</v>
      </c>
      <c r="F20" s="31">
        <v>6.8</v>
      </c>
      <c r="G20" s="31">
        <v>15.3</v>
      </c>
      <c r="H20" s="31">
        <v>8.4</v>
      </c>
      <c r="I20" s="31">
        <v>13.4</v>
      </c>
      <c r="J20" s="31">
        <v>25.1</v>
      </c>
      <c r="K20" s="31">
        <v>5.4</v>
      </c>
      <c r="L20" s="31">
        <v>0</v>
      </c>
      <c r="M20" s="31">
        <v>0</v>
      </c>
      <c r="N20" s="33">
        <f t="shared" si="3"/>
        <v>74.7</v>
      </c>
      <c r="O20" s="14"/>
      <c r="P20" s="38">
        <f t="shared" si="4"/>
        <v>7.1</v>
      </c>
      <c r="Q20" s="31">
        <f t="shared" si="5"/>
        <v>37.1</v>
      </c>
      <c r="R20" s="39">
        <f t="shared" si="6"/>
        <v>30.5</v>
      </c>
    </row>
    <row r="21" spans="1:18" x14ac:dyDescent="0.2">
      <c r="A21" s="15" t="s">
        <v>44</v>
      </c>
      <c r="B21" s="31">
        <v>0</v>
      </c>
      <c r="C21" s="31">
        <v>0</v>
      </c>
      <c r="D21" s="31">
        <v>0</v>
      </c>
      <c r="E21" s="31">
        <v>0</v>
      </c>
      <c r="F21" s="31">
        <v>11.7</v>
      </c>
      <c r="G21" s="31">
        <v>7.4</v>
      </c>
      <c r="H21" s="31">
        <v>12.4</v>
      </c>
      <c r="I21" s="31">
        <v>3.5</v>
      </c>
      <c r="J21" s="31">
        <v>16</v>
      </c>
      <c r="K21" s="31">
        <v>3.2</v>
      </c>
      <c r="L21" s="31">
        <v>0.1</v>
      </c>
      <c r="M21" s="31">
        <v>0</v>
      </c>
      <c r="N21" s="33">
        <f t="shared" si="3"/>
        <v>54.300000000000004</v>
      </c>
      <c r="O21" s="14"/>
      <c r="P21" s="38">
        <f t="shared" si="4"/>
        <v>11.7</v>
      </c>
      <c r="Q21" s="31">
        <f t="shared" si="5"/>
        <v>23.3</v>
      </c>
      <c r="R21" s="39">
        <f t="shared" si="6"/>
        <v>19.3</v>
      </c>
    </row>
    <row r="22" spans="1:18" x14ac:dyDescent="0.2">
      <c r="A22" s="15" t="s">
        <v>45</v>
      </c>
      <c r="B22" s="31">
        <v>0</v>
      </c>
      <c r="C22" s="31">
        <v>0</v>
      </c>
      <c r="D22" s="31">
        <v>0</v>
      </c>
      <c r="E22" s="31">
        <v>0</v>
      </c>
      <c r="F22" s="31">
        <v>5.3</v>
      </c>
      <c r="G22" s="31">
        <v>15.1</v>
      </c>
      <c r="H22" s="31">
        <v>32.9</v>
      </c>
      <c r="I22" s="31">
        <v>12.9</v>
      </c>
      <c r="J22" s="31">
        <v>5.7</v>
      </c>
      <c r="K22" s="31">
        <v>1.3</v>
      </c>
      <c r="L22" s="31">
        <v>0.2</v>
      </c>
      <c r="M22" s="31">
        <v>0</v>
      </c>
      <c r="N22" s="33">
        <f t="shared" si="3"/>
        <v>73.400000000000006</v>
      </c>
      <c r="O22" s="14"/>
      <c r="P22" s="38">
        <f t="shared" si="4"/>
        <v>5.3</v>
      </c>
      <c r="Q22" s="31">
        <f t="shared" si="5"/>
        <v>60.9</v>
      </c>
      <c r="R22" s="39">
        <f t="shared" si="6"/>
        <v>7.2</v>
      </c>
    </row>
    <row r="23" spans="1:18" x14ac:dyDescent="0.2">
      <c r="A23" s="15" t="s">
        <v>46</v>
      </c>
      <c r="B23" s="31">
        <v>0</v>
      </c>
      <c r="C23" s="31">
        <v>0</v>
      </c>
      <c r="D23" s="31">
        <v>0</v>
      </c>
      <c r="E23" s="31">
        <v>0.1</v>
      </c>
      <c r="F23" s="31">
        <v>2.5</v>
      </c>
      <c r="G23" s="31">
        <v>4.7</v>
      </c>
      <c r="H23" s="31">
        <v>8.6999999999999993</v>
      </c>
      <c r="I23" s="31">
        <v>3.6</v>
      </c>
      <c r="J23" s="31">
        <v>1.5</v>
      </c>
      <c r="K23" s="31">
        <v>2.4</v>
      </c>
      <c r="L23" s="31">
        <v>0</v>
      </c>
      <c r="M23" s="31">
        <v>0</v>
      </c>
      <c r="N23" s="33">
        <f t="shared" si="3"/>
        <v>23.5</v>
      </c>
      <c r="O23" s="14"/>
      <c r="P23" s="38">
        <f t="shared" si="4"/>
        <v>2.6</v>
      </c>
      <c r="Q23" s="31">
        <f t="shared" si="5"/>
        <v>17</v>
      </c>
      <c r="R23" s="39">
        <f t="shared" si="6"/>
        <v>3.9</v>
      </c>
    </row>
    <row r="24" spans="1:18" x14ac:dyDescent="0.2">
      <c r="A24" s="15" t="s">
        <v>47</v>
      </c>
      <c r="B24" s="31">
        <v>0</v>
      </c>
      <c r="C24" s="31">
        <v>0</v>
      </c>
      <c r="D24" s="31">
        <v>0</v>
      </c>
      <c r="E24" s="31">
        <v>0</v>
      </c>
      <c r="F24" s="31">
        <v>8.1999999999999993</v>
      </c>
      <c r="G24" s="31">
        <v>33.5</v>
      </c>
      <c r="H24" s="31">
        <v>31.2</v>
      </c>
      <c r="I24" s="31">
        <v>1.1000000000000001</v>
      </c>
      <c r="J24" s="31">
        <v>2.7</v>
      </c>
      <c r="K24" s="31">
        <v>1.9</v>
      </c>
      <c r="L24" s="31">
        <v>0</v>
      </c>
      <c r="M24" s="31">
        <v>0</v>
      </c>
      <c r="N24" s="33">
        <f t="shared" si="3"/>
        <v>78.600000000000009</v>
      </c>
      <c r="O24" s="14"/>
      <c r="P24" s="38">
        <f t="shared" si="4"/>
        <v>8.1999999999999993</v>
      </c>
      <c r="Q24" s="31">
        <f t="shared" si="5"/>
        <v>65.8</v>
      </c>
      <c r="R24" s="39">
        <f t="shared" si="6"/>
        <v>4.5999999999999996</v>
      </c>
    </row>
    <row r="25" spans="1:18" x14ac:dyDescent="0.2">
      <c r="A25" s="15" t="s">
        <v>48</v>
      </c>
      <c r="B25" s="31">
        <v>0</v>
      </c>
      <c r="C25" s="31">
        <v>0</v>
      </c>
      <c r="D25" s="31">
        <v>0</v>
      </c>
      <c r="E25" s="31">
        <v>1.4</v>
      </c>
      <c r="F25" s="31">
        <v>6.6</v>
      </c>
      <c r="G25" s="31">
        <v>28</v>
      </c>
      <c r="H25" s="31">
        <v>7.7</v>
      </c>
      <c r="I25" s="31">
        <v>6.1</v>
      </c>
      <c r="J25" s="31">
        <v>6.8</v>
      </c>
      <c r="K25" s="31">
        <v>3.1</v>
      </c>
      <c r="L25" s="31">
        <v>0.1</v>
      </c>
      <c r="M25" s="31">
        <v>0</v>
      </c>
      <c r="N25" s="33">
        <f t="shared" si="3"/>
        <v>59.800000000000004</v>
      </c>
      <c r="O25" s="14"/>
      <c r="P25" s="38">
        <f t="shared" si="4"/>
        <v>8</v>
      </c>
      <c r="Q25" s="31">
        <f t="shared" si="5"/>
        <v>41.800000000000004</v>
      </c>
      <c r="R25" s="39">
        <f t="shared" si="6"/>
        <v>10</v>
      </c>
    </row>
    <row r="26" spans="1:18" x14ac:dyDescent="0.2">
      <c r="A26" s="35" t="s">
        <v>49</v>
      </c>
      <c r="B26" s="7">
        <v>0</v>
      </c>
      <c r="C26" s="7">
        <v>0</v>
      </c>
      <c r="D26" s="7">
        <v>0</v>
      </c>
      <c r="E26" s="7">
        <v>0.1</v>
      </c>
      <c r="F26" s="7">
        <v>8</v>
      </c>
      <c r="G26" s="7">
        <v>12.3</v>
      </c>
      <c r="H26" s="7">
        <v>25.6</v>
      </c>
      <c r="I26" s="7">
        <v>18.3</v>
      </c>
      <c r="J26" s="7">
        <v>7.6</v>
      </c>
      <c r="K26" s="7">
        <v>2.1</v>
      </c>
      <c r="L26" s="7">
        <v>0</v>
      </c>
      <c r="M26" s="7">
        <v>0</v>
      </c>
      <c r="N26" s="36">
        <f t="shared" si="3"/>
        <v>73.999999999999986</v>
      </c>
      <c r="O26" s="37"/>
      <c r="P26" s="34">
        <f t="shared" si="4"/>
        <v>8.1</v>
      </c>
      <c r="Q26" s="7">
        <f t="shared" si="5"/>
        <v>56.2</v>
      </c>
      <c r="R26" s="32">
        <f t="shared" si="6"/>
        <v>9.6999999999999993</v>
      </c>
    </row>
    <row r="27" spans="1:18" x14ac:dyDescent="0.2">
      <c r="A27" s="35" t="s">
        <v>50</v>
      </c>
      <c r="B27" s="7">
        <v>0</v>
      </c>
      <c r="C27" s="7">
        <v>0</v>
      </c>
      <c r="D27" s="7">
        <v>0</v>
      </c>
      <c r="E27" s="7">
        <v>0</v>
      </c>
      <c r="F27" s="7">
        <v>6.7</v>
      </c>
      <c r="G27" s="7">
        <v>16.8</v>
      </c>
      <c r="H27" s="7">
        <v>19.100000000000001</v>
      </c>
      <c r="I27" s="7">
        <v>12</v>
      </c>
      <c r="J27" s="7">
        <v>10.7</v>
      </c>
      <c r="K27" s="7">
        <v>6.2</v>
      </c>
      <c r="L27" s="7">
        <v>0</v>
      </c>
      <c r="M27" s="7">
        <v>0</v>
      </c>
      <c r="N27" s="36">
        <f t="shared" si="3"/>
        <v>71.5</v>
      </c>
      <c r="O27" s="37"/>
      <c r="P27" s="34">
        <f t="shared" si="4"/>
        <v>6.7</v>
      </c>
      <c r="Q27" s="7">
        <f t="shared" si="5"/>
        <v>47.900000000000006</v>
      </c>
      <c r="R27" s="32">
        <f t="shared" si="6"/>
        <v>16.899999999999999</v>
      </c>
    </row>
    <row r="28" spans="1:18" x14ac:dyDescent="0.2">
      <c r="A28" s="35" t="s">
        <v>51</v>
      </c>
      <c r="B28" s="7">
        <v>0</v>
      </c>
      <c r="C28" s="7">
        <v>0</v>
      </c>
      <c r="D28" s="7">
        <v>0</v>
      </c>
      <c r="E28" s="7">
        <v>0.1</v>
      </c>
      <c r="F28" s="7">
        <v>0.8</v>
      </c>
      <c r="G28" s="7">
        <v>18.100000000000001</v>
      </c>
      <c r="H28" s="7">
        <v>12.1</v>
      </c>
      <c r="I28" s="7">
        <v>7.4</v>
      </c>
      <c r="J28" s="7">
        <v>0.5</v>
      </c>
      <c r="K28" s="7">
        <v>1.5</v>
      </c>
      <c r="L28" s="7">
        <v>0.1</v>
      </c>
      <c r="M28" s="7">
        <v>0</v>
      </c>
      <c r="N28" s="36">
        <f t="shared" si="3"/>
        <v>40.6</v>
      </c>
      <c r="O28" s="37"/>
      <c r="P28" s="34">
        <f t="shared" si="4"/>
        <v>0.9</v>
      </c>
      <c r="Q28" s="7">
        <f t="shared" si="5"/>
        <v>37.6</v>
      </c>
      <c r="R28" s="32">
        <f t="shared" si="6"/>
        <v>2.1</v>
      </c>
    </row>
    <row r="29" spans="1:18" x14ac:dyDescent="0.2">
      <c r="A29" s="35" t="s">
        <v>52</v>
      </c>
      <c r="B29" s="7">
        <v>0</v>
      </c>
      <c r="C29" s="7">
        <v>0</v>
      </c>
      <c r="D29" s="7">
        <v>0</v>
      </c>
      <c r="E29" s="7">
        <v>0</v>
      </c>
      <c r="F29" s="7">
        <v>1.2</v>
      </c>
      <c r="G29" s="7">
        <v>13.1</v>
      </c>
      <c r="H29" s="7">
        <v>5.3</v>
      </c>
      <c r="I29" s="7">
        <v>11.3</v>
      </c>
      <c r="J29" s="7">
        <v>8.6</v>
      </c>
      <c r="K29" s="7">
        <v>8.6</v>
      </c>
      <c r="L29" s="7">
        <v>0</v>
      </c>
      <c r="M29" s="7">
        <v>0</v>
      </c>
      <c r="N29" s="36">
        <f t="shared" si="3"/>
        <v>48.1</v>
      </c>
      <c r="O29" s="37"/>
      <c r="P29" s="34">
        <f t="shared" si="4"/>
        <v>1.2</v>
      </c>
      <c r="Q29" s="7">
        <f t="shared" si="5"/>
        <v>29.7</v>
      </c>
      <c r="R29" s="32">
        <f t="shared" si="6"/>
        <v>17.2</v>
      </c>
    </row>
    <row r="30" spans="1:18" x14ac:dyDescent="0.2">
      <c r="A30" s="35" t="s">
        <v>53</v>
      </c>
      <c r="B30" s="7">
        <v>0</v>
      </c>
      <c r="C30" s="7">
        <v>0</v>
      </c>
      <c r="D30" s="7">
        <v>0</v>
      </c>
      <c r="E30" s="7">
        <v>0</v>
      </c>
      <c r="F30" s="7">
        <v>2.9</v>
      </c>
      <c r="G30" s="7">
        <v>8.4</v>
      </c>
      <c r="H30" s="7">
        <v>23.1</v>
      </c>
      <c r="I30" s="7">
        <v>7.4</v>
      </c>
      <c r="J30" s="7">
        <v>19.100000000000001</v>
      </c>
      <c r="K30" s="7">
        <v>0.2</v>
      </c>
      <c r="L30" s="7">
        <v>0</v>
      </c>
      <c r="M30" s="7">
        <v>0</v>
      </c>
      <c r="N30" s="36">
        <f t="shared" si="3"/>
        <v>61.100000000000009</v>
      </c>
      <c r="O30" s="37"/>
      <c r="P30" s="34">
        <f t="shared" si="4"/>
        <v>2.9</v>
      </c>
      <c r="Q30" s="7">
        <f t="shared" si="5"/>
        <v>38.9</v>
      </c>
      <c r="R30" s="32">
        <f t="shared" si="6"/>
        <v>19.3</v>
      </c>
    </row>
    <row r="31" spans="1:18" x14ac:dyDescent="0.2">
      <c r="A31" s="35" t="s">
        <v>54</v>
      </c>
      <c r="B31" s="7">
        <v>0</v>
      </c>
      <c r="C31" s="7">
        <v>0</v>
      </c>
      <c r="D31" s="7">
        <v>0</v>
      </c>
      <c r="E31" s="7">
        <v>0</v>
      </c>
      <c r="F31" s="7">
        <v>13.1</v>
      </c>
      <c r="G31" s="7">
        <v>8.4</v>
      </c>
      <c r="H31" s="7">
        <v>23</v>
      </c>
      <c r="I31" s="7">
        <v>5.5</v>
      </c>
      <c r="J31" s="7">
        <v>17.7</v>
      </c>
      <c r="K31" s="7">
        <v>0</v>
      </c>
      <c r="L31" s="7">
        <v>0.2</v>
      </c>
      <c r="M31" s="7">
        <v>0</v>
      </c>
      <c r="N31" s="36">
        <f t="shared" si="3"/>
        <v>67.900000000000006</v>
      </c>
      <c r="O31" s="37"/>
      <c r="P31" s="34">
        <f t="shared" si="4"/>
        <v>13.1</v>
      </c>
      <c r="Q31" s="7">
        <f t="shared" si="5"/>
        <v>36.9</v>
      </c>
      <c r="R31" s="32">
        <f t="shared" si="6"/>
        <v>17.899999999999999</v>
      </c>
    </row>
    <row r="32" spans="1:18" x14ac:dyDescent="0.2">
      <c r="A32" s="35" t="s">
        <v>55</v>
      </c>
      <c r="B32" s="7">
        <v>0</v>
      </c>
      <c r="C32" s="7">
        <v>0</v>
      </c>
      <c r="D32" s="7">
        <v>0</v>
      </c>
      <c r="E32" s="7">
        <v>0.5</v>
      </c>
      <c r="F32" s="7">
        <v>3.7</v>
      </c>
      <c r="G32" s="7">
        <v>7.4</v>
      </c>
      <c r="H32" s="7">
        <v>11.6</v>
      </c>
      <c r="I32" s="7">
        <v>3</v>
      </c>
      <c r="J32" s="7">
        <v>11.8</v>
      </c>
      <c r="K32" s="7">
        <v>0.2</v>
      </c>
      <c r="L32" s="7">
        <v>0</v>
      </c>
      <c r="M32" s="7">
        <v>0</v>
      </c>
      <c r="N32" s="36">
        <f t="shared" si="3"/>
        <v>38.200000000000003</v>
      </c>
      <c r="O32" s="37"/>
      <c r="P32" s="34">
        <f t="shared" si="4"/>
        <v>4.2</v>
      </c>
      <c r="Q32" s="7">
        <f t="shared" si="5"/>
        <v>22</v>
      </c>
      <c r="R32" s="32">
        <f t="shared" si="6"/>
        <v>12</v>
      </c>
    </row>
    <row r="33" spans="1:18" x14ac:dyDescent="0.2">
      <c r="A33" s="35" t="s">
        <v>56</v>
      </c>
      <c r="B33" s="7">
        <v>0</v>
      </c>
      <c r="C33" s="7">
        <v>0</v>
      </c>
      <c r="D33" s="7">
        <v>0</v>
      </c>
      <c r="E33" s="7">
        <v>1</v>
      </c>
      <c r="F33" s="7">
        <v>8.6999999999999993</v>
      </c>
      <c r="G33" s="7">
        <v>12.3</v>
      </c>
      <c r="H33" s="7">
        <v>8.1</v>
      </c>
      <c r="I33" s="7">
        <v>6.4</v>
      </c>
      <c r="J33" s="7">
        <v>4.5</v>
      </c>
      <c r="K33" s="7">
        <v>1.5</v>
      </c>
      <c r="L33" s="7">
        <v>0</v>
      </c>
      <c r="M33" s="7">
        <v>0</v>
      </c>
      <c r="N33" s="36">
        <f t="shared" si="3"/>
        <v>42.5</v>
      </c>
      <c r="O33" s="37"/>
      <c r="P33" s="34">
        <f t="shared" si="4"/>
        <v>9.6999999999999993</v>
      </c>
      <c r="Q33" s="7">
        <f t="shared" si="5"/>
        <v>26.799999999999997</v>
      </c>
      <c r="R33" s="32">
        <f t="shared" si="6"/>
        <v>6</v>
      </c>
    </row>
    <row r="34" spans="1:18" x14ac:dyDescent="0.2">
      <c r="A34" s="35" t="s">
        <v>57</v>
      </c>
      <c r="B34" s="7">
        <v>0</v>
      </c>
      <c r="C34" s="7">
        <v>0</v>
      </c>
      <c r="D34" s="7">
        <v>0</v>
      </c>
      <c r="E34" s="7">
        <v>0</v>
      </c>
      <c r="F34" s="7">
        <v>10.1</v>
      </c>
      <c r="G34" s="7">
        <v>14.3</v>
      </c>
      <c r="H34" s="7">
        <v>14.8</v>
      </c>
      <c r="I34" s="7">
        <v>15.8</v>
      </c>
      <c r="J34" s="7">
        <v>10.9</v>
      </c>
      <c r="K34" s="7">
        <v>0.6</v>
      </c>
      <c r="L34" s="7">
        <v>0.9</v>
      </c>
      <c r="M34" s="7">
        <v>0</v>
      </c>
      <c r="N34" s="36">
        <f t="shared" si="3"/>
        <v>67.400000000000006</v>
      </c>
      <c r="O34" s="37"/>
      <c r="P34" s="34">
        <f t="shared" si="4"/>
        <v>10.1</v>
      </c>
      <c r="Q34" s="7">
        <f t="shared" si="5"/>
        <v>44.900000000000006</v>
      </c>
      <c r="R34" s="32">
        <f t="shared" si="6"/>
        <v>12.4</v>
      </c>
    </row>
    <row r="35" spans="1:18" x14ac:dyDescent="0.2">
      <c r="A35" s="35" t="s">
        <v>58</v>
      </c>
      <c r="B35" s="7">
        <v>0</v>
      </c>
      <c r="C35" s="7">
        <v>0</v>
      </c>
      <c r="D35" s="7">
        <v>0</v>
      </c>
      <c r="E35" s="7">
        <v>1.2</v>
      </c>
      <c r="F35" s="7">
        <v>5.0999999999999996</v>
      </c>
      <c r="G35" s="7">
        <v>2.8</v>
      </c>
      <c r="H35" s="7">
        <v>16.5</v>
      </c>
      <c r="I35" s="7">
        <v>5.4</v>
      </c>
      <c r="J35" s="7">
        <v>9.8000000000000007</v>
      </c>
      <c r="K35" s="7">
        <v>2.5</v>
      </c>
      <c r="L35" s="7">
        <v>0</v>
      </c>
      <c r="M35" s="7">
        <v>0</v>
      </c>
      <c r="N35" s="36">
        <f t="shared" si="3"/>
        <v>43.3</v>
      </c>
      <c r="O35" s="37"/>
      <c r="P35" s="34">
        <f t="shared" si="4"/>
        <v>6.3</v>
      </c>
      <c r="Q35" s="7">
        <f t="shared" si="5"/>
        <v>24.700000000000003</v>
      </c>
      <c r="R35" s="32">
        <f t="shared" si="6"/>
        <v>12.3</v>
      </c>
    </row>
    <row r="36" spans="1:18" x14ac:dyDescent="0.2">
      <c r="A36" s="15" t="s">
        <v>59</v>
      </c>
      <c r="B36" s="31">
        <v>0</v>
      </c>
      <c r="C36" s="31">
        <v>0</v>
      </c>
      <c r="D36" s="31">
        <v>0</v>
      </c>
      <c r="E36" s="31">
        <v>0</v>
      </c>
      <c r="F36" s="31">
        <v>0.9</v>
      </c>
      <c r="G36" s="31">
        <v>6.9</v>
      </c>
      <c r="H36" s="31">
        <v>2.4</v>
      </c>
      <c r="I36" s="31">
        <v>15.1</v>
      </c>
      <c r="J36" s="31">
        <v>0.3</v>
      </c>
      <c r="K36" s="31">
        <v>3.9</v>
      </c>
      <c r="L36" s="31">
        <v>0</v>
      </c>
      <c r="M36" s="31">
        <v>0</v>
      </c>
      <c r="N36" s="33">
        <f t="shared" si="3"/>
        <v>29.5</v>
      </c>
      <c r="O36" s="14"/>
      <c r="P36" s="38">
        <f t="shared" si="4"/>
        <v>0.9</v>
      </c>
      <c r="Q36" s="31">
        <f t="shared" si="5"/>
        <v>24.4</v>
      </c>
      <c r="R36" s="39">
        <f t="shared" si="6"/>
        <v>4.2</v>
      </c>
    </row>
    <row r="37" spans="1:18" x14ac:dyDescent="0.2">
      <c r="A37" s="15" t="s">
        <v>60</v>
      </c>
      <c r="B37" s="31">
        <v>0</v>
      </c>
      <c r="C37" s="31">
        <v>0</v>
      </c>
      <c r="D37" s="31">
        <v>0</v>
      </c>
      <c r="E37" s="31">
        <v>0.5</v>
      </c>
      <c r="F37" s="31">
        <v>2.4</v>
      </c>
      <c r="G37" s="31">
        <v>15.9</v>
      </c>
      <c r="H37" s="31">
        <v>30.5</v>
      </c>
      <c r="I37" s="31">
        <v>6.4</v>
      </c>
      <c r="J37" s="31">
        <v>8.6</v>
      </c>
      <c r="K37" s="31">
        <v>4.0999999999999996</v>
      </c>
      <c r="L37" s="31">
        <v>0</v>
      </c>
      <c r="M37" s="31">
        <v>0</v>
      </c>
      <c r="N37" s="33">
        <f t="shared" si="3"/>
        <v>68.399999999999991</v>
      </c>
      <c r="O37" s="14"/>
      <c r="P37" s="38">
        <f t="shared" si="4"/>
        <v>2.9</v>
      </c>
      <c r="Q37" s="31">
        <f t="shared" si="5"/>
        <v>52.8</v>
      </c>
      <c r="R37" s="39">
        <f t="shared" si="6"/>
        <v>12.7</v>
      </c>
    </row>
    <row r="38" spans="1:18" x14ac:dyDescent="0.2">
      <c r="A38" s="15" t="s">
        <v>61</v>
      </c>
      <c r="B38" s="31">
        <v>0</v>
      </c>
      <c r="C38" s="31">
        <v>0</v>
      </c>
      <c r="D38" s="31">
        <v>0</v>
      </c>
      <c r="E38" s="31">
        <v>1.3</v>
      </c>
      <c r="F38" s="31">
        <v>12</v>
      </c>
      <c r="G38" s="31">
        <v>20.100000000000001</v>
      </c>
      <c r="H38" s="31">
        <v>12.6</v>
      </c>
      <c r="I38" s="31">
        <v>6.7</v>
      </c>
      <c r="J38" s="31">
        <v>5.6</v>
      </c>
      <c r="K38" s="31">
        <v>12</v>
      </c>
      <c r="L38" s="31">
        <v>0</v>
      </c>
      <c r="M38" s="31">
        <v>0</v>
      </c>
      <c r="N38" s="33">
        <f t="shared" si="3"/>
        <v>70.300000000000011</v>
      </c>
      <c r="O38" s="14"/>
      <c r="P38" s="38">
        <f t="shared" si="4"/>
        <v>13.3</v>
      </c>
      <c r="Q38" s="31">
        <f t="shared" si="5"/>
        <v>39.400000000000006</v>
      </c>
      <c r="R38" s="39">
        <f t="shared" si="6"/>
        <v>17.600000000000001</v>
      </c>
    </row>
    <row r="39" spans="1:18" x14ac:dyDescent="0.2">
      <c r="A39" s="15" t="s">
        <v>62</v>
      </c>
      <c r="B39" s="31">
        <v>0</v>
      </c>
      <c r="C39" s="31">
        <v>0</v>
      </c>
      <c r="D39" s="31">
        <v>0</v>
      </c>
      <c r="E39" s="31">
        <v>0</v>
      </c>
      <c r="F39" s="31">
        <v>20</v>
      </c>
      <c r="G39" s="31">
        <v>22.4</v>
      </c>
      <c r="H39" s="31">
        <v>12.1</v>
      </c>
      <c r="I39" s="31">
        <v>4.4000000000000004</v>
      </c>
      <c r="J39" s="31">
        <v>12</v>
      </c>
      <c r="K39" s="31">
        <v>4.3</v>
      </c>
      <c r="L39" s="31">
        <v>0.5</v>
      </c>
      <c r="M39" s="31">
        <v>0</v>
      </c>
      <c r="N39" s="33">
        <f t="shared" si="3"/>
        <v>75.7</v>
      </c>
      <c r="O39" s="14"/>
      <c r="P39" s="38">
        <f t="shared" si="4"/>
        <v>20</v>
      </c>
      <c r="Q39" s="31">
        <f t="shared" si="5"/>
        <v>38.9</v>
      </c>
      <c r="R39" s="39">
        <f t="shared" si="6"/>
        <v>16.8</v>
      </c>
    </row>
    <row r="40" spans="1:18" x14ac:dyDescent="0.2">
      <c r="A40" s="15" t="s">
        <v>63</v>
      </c>
      <c r="B40" s="31">
        <v>0</v>
      </c>
      <c r="C40" s="31">
        <v>0</v>
      </c>
      <c r="D40" s="31">
        <v>0</v>
      </c>
      <c r="E40" s="31">
        <v>0.5</v>
      </c>
      <c r="F40" s="31">
        <v>0.9</v>
      </c>
      <c r="G40" s="31">
        <v>15.5</v>
      </c>
      <c r="H40" s="31">
        <v>12.6</v>
      </c>
      <c r="I40" s="31">
        <v>6.3</v>
      </c>
      <c r="J40" s="31">
        <v>26.4</v>
      </c>
      <c r="K40" s="31">
        <v>2.8</v>
      </c>
      <c r="L40" s="31">
        <v>0</v>
      </c>
      <c r="M40" s="31">
        <v>0</v>
      </c>
      <c r="N40" s="33">
        <f t="shared" si="3"/>
        <v>65</v>
      </c>
      <c r="O40" s="14"/>
      <c r="P40" s="38">
        <f t="shared" si="4"/>
        <v>1.4</v>
      </c>
      <c r="Q40" s="31">
        <f t="shared" si="5"/>
        <v>34.4</v>
      </c>
      <c r="R40" s="39">
        <f t="shared" si="6"/>
        <v>29.2</v>
      </c>
    </row>
    <row r="41" spans="1:18" x14ac:dyDescent="0.2">
      <c r="A41" s="15" t="s">
        <v>64</v>
      </c>
      <c r="B41" s="31">
        <v>0</v>
      </c>
      <c r="C41" s="31">
        <v>0</v>
      </c>
      <c r="D41" s="31">
        <v>0</v>
      </c>
      <c r="E41" s="31">
        <v>0</v>
      </c>
      <c r="F41" s="31">
        <v>26</v>
      </c>
      <c r="G41" s="31">
        <v>21.5</v>
      </c>
      <c r="H41" s="31">
        <v>8.6</v>
      </c>
      <c r="I41" s="31">
        <v>10.9</v>
      </c>
      <c r="J41" s="31">
        <v>8.3000000000000007</v>
      </c>
      <c r="K41" s="31">
        <v>0</v>
      </c>
      <c r="L41" s="31">
        <v>0</v>
      </c>
      <c r="M41" s="31">
        <v>0</v>
      </c>
      <c r="N41" s="33">
        <f t="shared" si="3"/>
        <v>75.3</v>
      </c>
      <c r="O41" s="14"/>
      <c r="P41" s="38">
        <f t="shared" si="4"/>
        <v>26</v>
      </c>
      <c r="Q41" s="31">
        <f t="shared" si="5"/>
        <v>41</v>
      </c>
      <c r="R41" s="39">
        <f t="shared" si="6"/>
        <v>8.3000000000000007</v>
      </c>
    </row>
    <row r="42" spans="1:18" x14ac:dyDescent="0.2">
      <c r="A42" s="15" t="s">
        <v>65</v>
      </c>
      <c r="B42" s="31">
        <v>0</v>
      </c>
      <c r="C42" s="31">
        <v>0</v>
      </c>
      <c r="D42" s="31">
        <v>0</v>
      </c>
      <c r="E42" s="31">
        <v>1.4</v>
      </c>
      <c r="F42" s="31">
        <v>5</v>
      </c>
      <c r="G42" s="31">
        <v>6.3</v>
      </c>
      <c r="H42" s="31">
        <v>7.2</v>
      </c>
      <c r="I42" s="31">
        <v>2</v>
      </c>
      <c r="J42" s="31">
        <v>5.6</v>
      </c>
      <c r="K42" s="31">
        <v>1.4</v>
      </c>
      <c r="L42" s="31">
        <v>0</v>
      </c>
      <c r="M42" s="31">
        <v>0</v>
      </c>
      <c r="N42" s="33">
        <f t="shared" si="3"/>
        <v>28.9</v>
      </c>
      <c r="O42" s="14"/>
      <c r="P42" s="38">
        <f t="shared" si="4"/>
        <v>6.4</v>
      </c>
      <c r="Q42" s="31">
        <f t="shared" si="5"/>
        <v>15.5</v>
      </c>
      <c r="R42" s="39">
        <f t="shared" si="6"/>
        <v>7</v>
      </c>
    </row>
    <row r="43" spans="1:18" x14ac:dyDescent="0.2">
      <c r="A43" s="15" t="s">
        <v>66</v>
      </c>
      <c r="B43" s="31">
        <v>0</v>
      </c>
      <c r="C43" s="31">
        <v>0</v>
      </c>
      <c r="D43" s="31">
        <v>0</v>
      </c>
      <c r="E43" s="31">
        <v>2.2000000000000002</v>
      </c>
      <c r="F43" s="31">
        <v>3.8</v>
      </c>
      <c r="G43" s="31">
        <v>12.5</v>
      </c>
      <c r="H43" s="31">
        <v>15.3</v>
      </c>
      <c r="I43" s="31">
        <v>3.3</v>
      </c>
      <c r="J43" s="31">
        <v>9.4</v>
      </c>
      <c r="K43" s="31">
        <v>0.9</v>
      </c>
      <c r="L43" s="31">
        <v>0</v>
      </c>
      <c r="M43" s="31">
        <v>0</v>
      </c>
      <c r="N43" s="33">
        <f t="shared" si="3"/>
        <v>47.399999999999991</v>
      </c>
      <c r="O43" s="14"/>
      <c r="P43" s="38">
        <f t="shared" si="4"/>
        <v>6</v>
      </c>
      <c r="Q43" s="31">
        <f t="shared" si="5"/>
        <v>31.1</v>
      </c>
      <c r="R43" s="39">
        <f t="shared" si="6"/>
        <v>10.3</v>
      </c>
    </row>
    <row r="44" spans="1:18" x14ac:dyDescent="0.2">
      <c r="A44" s="15" t="s">
        <v>67</v>
      </c>
      <c r="B44" s="31">
        <v>0</v>
      </c>
      <c r="C44" s="31">
        <v>0</v>
      </c>
      <c r="D44" s="31">
        <v>0</v>
      </c>
      <c r="E44" s="31">
        <v>0</v>
      </c>
      <c r="F44" s="31">
        <v>10.9</v>
      </c>
      <c r="G44" s="31">
        <v>9.6999999999999993</v>
      </c>
      <c r="H44" s="31">
        <v>16.3</v>
      </c>
      <c r="I44" s="31">
        <v>6.6</v>
      </c>
      <c r="J44" s="31">
        <v>17.100000000000001</v>
      </c>
      <c r="K44" s="31">
        <v>2.5</v>
      </c>
      <c r="L44" s="31">
        <v>0.3</v>
      </c>
      <c r="M44" s="31">
        <v>0</v>
      </c>
      <c r="N44" s="33">
        <f t="shared" si="3"/>
        <v>63.400000000000006</v>
      </c>
      <c r="O44" s="14"/>
      <c r="P44" s="38">
        <f t="shared" si="4"/>
        <v>10.9</v>
      </c>
      <c r="Q44" s="31">
        <f t="shared" si="5"/>
        <v>32.6</v>
      </c>
      <c r="R44" s="39">
        <f t="shared" si="6"/>
        <v>19.900000000000002</v>
      </c>
    </row>
    <row r="45" spans="1:18" x14ac:dyDescent="0.2">
      <c r="A45" s="15" t="s">
        <v>68</v>
      </c>
      <c r="B45" s="31">
        <v>0</v>
      </c>
      <c r="C45" s="31">
        <v>0</v>
      </c>
      <c r="D45" s="31">
        <v>0</v>
      </c>
      <c r="E45" s="31">
        <v>1.1000000000000001</v>
      </c>
      <c r="F45" s="31">
        <v>8.8000000000000007</v>
      </c>
      <c r="G45" s="31">
        <v>10</v>
      </c>
      <c r="H45" s="31">
        <v>6.2</v>
      </c>
      <c r="I45" s="31">
        <v>14.5</v>
      </c>
      <c r="J45" s="31">
        <v>2.9</v>
      </c>
      <c r="K45" s="31">
        <v>2.2999999999999998</v>
      </c>
      <c r="L45" s="31">
        <v>0</v>
      </c>
      <c r="M45" s="31">
        <v>0</v>
      </c>
      <c r="N45" s="33">
        <f t="shared" si="3"/>
        <v>45.79999999999999</v>
      </c>
      <c r="O45" s="14"/>
      <c r="P45" s="38">
        <f t="shared" si="4"/>
        <v>9.9</v>
      </c>
      <c r="Q45" s="31">
        <f t="shared" si="5"/>
        <v>30.7</v>
      </c>
      <c r="R45" s="39">
        <f t="shared" si="6"/>
        <v>5.1999999999999993</v>
      </c>
    </row>
    <row r="46" spans="1:18" x14ac:dyDescent="0.2">
      <c r="A46" s="35" t="s">
        <v>69</v>
      </c>
      <c r="B46" s="7">
        <v>0</v>
      </c>
      <c r="C46" s="7">
        <v>0</v>
      </c>
      <c r="D46" s="7">
        <v>0</v>
      </c>
      <c r="E46" s="7">
        <v>0.3</v>
      </c>
      <c r="F46" s="7">
        <v>3.6</v>
      </c>
      <c r="G46" s="7">
        <v>9.5</v>
      </c>
      <c r="H46" s="7">
        <v>8.5</v>
      </c>
      <c r="I46" s="7">
        <v>12.9</v>
      </c>
      <c r="J46" s="7">
        <v>3.4</v>
      </c>
      <c r="K46" s="7">
        <v>2.7</v>
      </c>
      <c r="L46" s="7">
        <v>0.2</v>
      </c>
      <c r="M46" s="7">
        <v>0</v>
      </c>
      <c r="N46" s="36">
        <f t="shared" si="3"/>
        <v>41.1</v>
      </c>
      <c r="O46" s="37"/>
      <c r="P46" s="34">
        <f t="shared" si="4"/>
        <v>3.9</v>
      </c>
      <c r="Q46" s="7">
        <f t="shared" si="5"/>
        <v>30.9</v>
      </c>
      <c r="R46" s="32">
        <f t="shared" si="6"/>
        <v>6.3</v>
      </c>
    </row>
    <row r="47" spans="1:18" x14ac:dyDescent="0.2">
      <c r="A47" s="35" t="s">
        <v>70</v>
      </c>
      <c r="B47" s="7">
        <v>0</v>
      </c>
      <c r="C47" s="7">
        <v>0</v>
      </c>
      <c r="D47" s="7">
        <v>0</v>
      </c>
      <c r="E47" s="7">
        <v>1.1000000000000001</v>
      </c>
      <c r="F47" s="7">
        <v>41.2</v>
      </c>
      <c r="G47" s="7">
        <v>8.5</v>
      </c>
      <c r="H47" s="7">
        <v>6.1</v>
      </c>
      <c r="I47" s="7">
        <v>7.2</v>
      </c>
      <c r="J47" s="7">
        <v>3.4</v>
      </c>
      <c r="K47" s="7">
        <v>6.1</v>
      </c>
      <c r="L47" s="7">
        <v>0</v>
      </c>
      <c r="M47" s="7">
        <v>0</v>
      </c>
      <c r="N47" s="36">
        <f t="shared" si="3"/>
        <v>73.600000000000009</v>
      </c>
      <c r="O47" s="37"/>
      <c r="P47" s="34">
        <f t="shared" si="4"/>
        <v>42.300000000000004</v>
      </c>
      <c r="Q47" s="7">
        <f t="shared" si="5"/>
        <v>21.8</v>
      </c>
      <c r="R47" s="32">
        <f t="shared" si="6"/>
        <v>9.5</v>
      </c>
    </row>
    <row r="48" spans="1:18" x14ac:dyDescent="0.2">
      <c r="A48" s="35" t="s">
        <v>71</v>
      </c>
      <c r="B48" s="7">
        <v>0</v>
      </c>
      <c r="C48" s="7">
        <v>0</v>
      </c>
      <c r="D48" s="7">
        <v>0</v>
      </c>
      <c r="E48" s="7">
        <v>2.5</v>
      </c>
      <c r="F48" s="7">
        <v>5.8</v>
      </c>
      <c r="G48" s="7">
        <v>12.3</v>
      </c>
      <c r="H48" s="7">
        <v>17.2</v>
      </c>
      <c r="I48" s="7">
        <v>4.0999999999999996</v>
      </c>
      <c r="J48" s="7">
        <v>7.2</v>
      </c>
      <c r="K48" s="7">
        <v>3.6</v>
      </c>
      <c r="L48" s="7">
        <v>0</v>
      </c>
      <c r="M48" s="7">
        <v>0</v>
      </c>
      <c r="N48" s="36">
        <f t="shared" si="3"/>
        <v>52.7</v>
      </c>
      <c r="O48" s="37"/>
      <c r="P48" s="34">
        <f t="shared" si="4"/>
        <v>8.3000000000000007</v>
      </c>
      <c r="Q48" s="7">
        <f t="shared" si="5"/>
        <v>33.6</v>
      </c>
      <c r="R48" s="32">
        <f t="shared" si="6"/>
        <v>10.8</v>
      </c>
    </row>
    <row r="49" spans="1:18" x14ac:dyDescent="0.2">
      <c r="A49" s="35" t="s">
        <v>72</v>
      </c>
      <c r="B49" s="7">
        <v>0</v>
      </c>
      <c r="C49" s="7">
        <v>0</v>
      </c>
      <c r="D49" s="7">
        <v>0</v>
      </c>
      <c r="E49" s="7">
        <v>0.3</v>
      </c>
      <c r="F49" s="7">
        <v>14.9</v>
      </c>
      <c r="G49" s="7">
        <v>7</v>
      </c>
      <c r="H49" s="7">
        <v>21.4</v>
      </c>
      <c r="I49" s="7">
        <v>9.5</v>
      </c>
      <c r="J49" s="7">
        <v>7.4</v>
      </c>
      <c r="K49" s="7">
        <v>5.3</v>
      </c>
      <c r="L49" s="7">
        <v>0</v>
      </c>
      <c r="M49" s="7">
        <v>0</v>
      </c>
      <c r="N49" s="36">
        <f t="shared" si="3"/>
        <v>65.8</v>
      </c>
      <c r="O49" s="37"/>
      <c r="P49" s="34">
        <f t="shared" si="4"/>
        <v>15.200000000000001</v>
      </c>
      <c r="Q49" s="7">
        <f t="shared" si="5"/>
        <v>37.9</v>
      </c>
      <c r="R49" s="32">
        <f t="shared" si="6"/>
        <v>12.7</v>
      </c>
    </row>
    <row r="50" spans="1:18" x14ac:dyDescent="0.2">
      <c r="A50" s="35" t="s">
        <v>73</v>
      </c>
      <c r="B50" s="7">
        <v>0</v>
      </c>
      <c r="C50" s="7">
        <v>0</v>
      </c>
      <c r="D50" s="7">
        <v>0</v>
      </c>
      <c r="E50" s="7">
        <v>0</v>
      </c>
      <c r="F50" s="7">
        <v>9</v>
      </c>
      <c r="G50" s="7">
        <v>7.5</v>
      </c>
      <c r="H50" s="7">
        <v>2.8</v>
      </c>
      <c r="I50" s="7">
        <v>8.4</v>
      </c>
      <c r="J50" s="7">
        <v>16.100000000000001</v>
      </c>
      <c r="K50" s="7">
        <v>4.3</v>
      </c>
      <c r="L50" s="7">
        <v>0</v>
      </c>
      <c r="M50" s="7">
        <v>0</v>
      </c>
      <c r="N50" s="36">
        <f t="shared" si="3"/>
        <v>48.1</v>
      </c>
      <c r="O50" s="37"/>
      <c r="P50" s="34">
        <f t="shared" si="4"/>
        <v>9</v>
      </c>
      <c r="Q50" s="7">
        <f t="shared" si="5"/>
        <v>18.700000000000003</v>
      </c>
      <c r="R50" s="32">
        <f t="shared" si="6"/>
        <v>20.400000000000002</v>
      </c>
    </row>
    <row r="51" spans="1:18" x14ac:dyDescent="0.2">
      <c r="A51" s="35" t="s">
        <v>74</v>
      </c>
      <c r="B51" s="7">
        <v>0</v>
      </c>
      <c r="C51" s="7">
        <v>0</v>
      </c>
      <c r="D51" s="7">
        <v>0.1</v>
      </c>
      <c r="E51" s="7">
        <v>1.2</v>
      </c>
      <c r="F51" s="7">
        <v>11.6</v>
      </c>
      <c r="G51" s="7">
        <v>15.5</v>
      </c>
      <c r="H51" s="7">
        <v>25.7</v>
      </c>
      <c r="I51" s="7">
        <v>9.4</v>
      </c>
      <c r="J51" s="7">
        <v>16.5</v>
      </c>
      <c r="K51" s="7">
        <v>6.3</v>
      </c>
      <c r="L51" s="7">
        <v>0.2</v>
      </c>
      <c r="M51" s="7">
        <v>0</v>
      </c>
      <c r="N51" s="36">
        <f t="shared" si="3"/>
        <v>86.5</v>
      </c>
      <c r="O51" s="37"/>
      <c r="P51" s="34">
        <f t="shared" si="4"/>
        <v>12.9</v>
      </c>
      <c r="Q51" s="7">
        <f t="shared" si="5"/>
        <v>50.6</v>
      </c>
      <c r="R51" s="32">
        <f t="shared" si="6"/>
        <v>23</v>
      </c>
    </row>
    <row r="52" spans="1:18" x14ac:dyDescent="0.2">
      <c r="A52" s="35" t="s">
        <v>75</v>
      </c>
      <c r="B52" s="7">
        <v>0</v>
      </c>
      <c r="C52" s="7">
        <v>0</v>
      </c>
      <c r="D52" s="7">
        <v>0</v>
      </c>
      <c r="E52" s="7">
        <v>0</v>
      </c>
      <c r="F52" s="7">
        <v>7.9</v>
      </c>
      <c r="G52" s="7">
        <v>31.3</v>
      </c>
      <c r="H52" s="7">
        <v>26.1</v>
      </c>
      <c r="I52" s="7">
        <v>2.5</v>
      </c>
      <c r="J52" s="7">
        <v>16.3</v>
      </c>
      <c r="K52" s="7">
        <v>0.3</v>
      </c>
      <c r="L52" s="7">
        <v>0.4</v>
      </c>
      <c r="M52" s="7">
        <v>0</v>
      </c>
      <c r="N52" s="36">
        <f t="shared" si="3"/>
        <v>84.800000000000011</v>
      </c>
      <c r="O52" s="37"/>
      <c r="P52" s="34">
        <f t="shared" si="4"/>
        <v>7.9</v>
      </c>
      <c r="Q52" s="7">
        <f t="shared" si="5"/>
        <v>59.900000000000006</v>
      </c>
      <c r="R52" s="32">
        <f t="shared" si="6"/>
        <v>17</v>
      </c>
    </row>
    <row r="53" spans="1:18" x14ac:dyDescent="0.2">
      <c r="A53" s="35" t="s">
        <v>76</v>
      </c>
      <c r="B53" s="7">
        <v>0</v>
      </c>
      <c r="C53" s="7">
        <v>0</v>
      </c>
      <c r="D53" s="7">
        <v>0</v>
      </c>
      <c r="E53" s="7">
        <v>0.6</v>
      </c>
      <c r="F53" s="7">
        <v>5.8</v>
      </c>
      <c r="G53" s="7">
        <v>5.6</v>
      </c>
      <c r="H53" s="7">
        <v>19.899999999999999</v>
      </c>
      <c r="I53" s="7">
        <v>1</v>
      </c>
      <c r="J53" s="7">
        <v>7.3</v>
      </c>
      <c r="K53" s="7">
        <v>0.6</v>
      </c>
      <c r="L53" s="7">
        <v>0</v>
      </c>
      <c r="M53" s="7">
        <v>0</v>
      </c>
      <c r="N53" s="36">
        <f t="shared" si="3"/>
        <v>40.799999999999997</v>
      </c>
      <c r="O53" s="37"/>
      <c r="P53" s="34">
        <f t="shared" si="4"/>
        <v>6.3999999999999995</v>
      </c>
      <c r="Q53" s="7">
        <f t="shared" si="5"/>
        <v>26.5</v>
      </c>
      <c r="R53" s="32">
        <f t="shared" si="6"/>
        <v>7.8999999999999995</v>
      </c>
    </row>
    <row r="54" spans="1:18" x14ac:dyDescent="0.2">
      <c r="A54" s="35" t="s">
        <v>77</v>
      </c>
      <c r="B54" s="7">
        <v>0</v>
      </c>
      <c r="C54" s="7">
        <v>0</v>
      </c>
      <c r="D54" s="7">
        <v>0</v>
      </c>
      <c r="E54" s="7">
        <v>0</v>
      </c>
      <c r="F54" s="7">
        <v>2.7</v>
      </c>
      <c r="G54" s="7">
        <v>10</v>
      </c>
      <c r="H54" s="7">
        <v>19.5</v>
      </c>
      <c r="I54" s="7">
        <v>9.6999999999999993</v>
      </c>
      <c r="J54" s="7">
        <v>5.4</v>
      </c>
      <c r="K54" s="7">
        <v>0.2</v>
      </c>
      <c r="L54" s="7">
        <v>0</v>
      </c>
      <c r="M54" s="7">
        <v>0</v>
      </c>
      <c r="N54" s="36">
        <f t="shared" si="3"/>
        <v>47.500000000000007</v>
      </c>
      <c r="O54" s="37"/>
      <c r="P54" s="34">
        <f t="shared" si="4"/>
        <v>2.7</v>
      </c>
      <c r="Q54" s="7">
        <f t="shared" si="5"/>
        <v>39.200000000000003</v>
      </c>
      <c r="R54" s="32">
        <f t="shared" si="6"/>
        <v>5.6000000000000005</v>
      </c>
    </row>
    <row r="55" spans="1:18" x14ac:dyDescent="0.2">
      <c r="A55" s="35" t="s">
        <v>78</v>
      </c>
      <c r="B55" s="7">
        <v>0</v>
      </c>
      <c r="C55" s="7">
        <v>0</v>
      </c>
      <c r="D55" s="7">
        <v>0</v>
      </c>
      <c r="E55" s="7">
        <v>0</v>
      </c>
      <c r="F55" s="7">
        <v>2.8</v>
      </c>
      <c r="G55" s="7">
        <v>5.3</v>
      </c>
      <c r="H55" s="7">
        <v>12.5</v>
      </c>
      <c r="I55" s="7">
        <v>15.5</v>
      </c>
      <c r="J55" s="7">
        <v>4.5999999999999996</v>
      </c>
      <c r="K55" s="7">
        <v>3.4</v>
      </c>
      <c r="L55" s="7">
        <v>0</v>
      </c>
      <c r="M55" s="7">
        <v>0</v>
      </c>
      <c r="N55" s="36">
        <f t="shared" si="3"/>
        <v>44.1</v>
      </c>
      <c r="O55" s="37"/>
      <c r="P55" s="34">
        <f t="shared" si="4"/>
        <v>2.8</v>
      </c>
      <c r="Q55" s="7">
        <f t="shared" si="5"/>
        <v>33.299999999999997</v>
      </c>
      <c r="R55" s="32">
        <f t="shared" si="6"/>
        <v>8</v>
      </c>
    </row>
    <row r="56" spans="1:18" x14ac:dyDescent="0.2">
      <c r="A56" s="15" t="s">
        <v>79</v>
      </c>
      <c r="B56" s="31">
        <v>0</v>
      </c>
      <c r="C56" s="31">
        <v>0</v>
      </c>
      <c r="D56" s="31">
        <v>0</v>
      </c>
      <c r="E56" s="31">
        <v>0.1</v>
      </c>
      <c r="F56" s="31">
        <v>12.5</v>
      </c>
      <c r="G56" s="31">
        <v>20.100000000000001</v>
      </c>
      <c r="H56" s="31">
        <v>12.4</v>
      </c>
      <c r="I56" s="31">
        <v>21.5</v>
      </c>
      <c r="J56" s="31">
        <v>7.2</v>
      </c>
      <c r="K56" s="31">
        <v>2.9</v>
      </c>
      <c r="L56" s="31">
        <v>0</v>
      </c>
      <c r="M56" s="31">
        <v>0</v>
      </c>
      <c r="N56" s="33">
        <f t="shared" si="3"/>
        <v>76.7</v>
      </c>
      <c r="O56" s="14"/>
      <c r="P56" s="38">
        <f t="shared" si="4"/>
        <v>12.6</v>
      </c>
      <c r="Q56" s="31">
        <f t="shared" si="5"/>
        <v>54</v>
      </c>
      <c r="R56" s="39">
        <f t="shared" si="6"/>
        <v>10.1</v>
      </c>
    </row>
    <row r="57" spans="1:18" x14ac:dyDescent="0.2">
      <c r="A57" s="15" t="s">
        <v>80</v>
      </c>
      <c r="B57" s="31">
        <v>0</v>
      </c>
      <c r="C57" s="31">
        <v>0</v>
      </c>
      <c r="D57" s="31">
        <v>0</v>
      </c>
      <c r="E57" s="31">
        <v>1.4</v>
      </c>
      <c r="F57" s="31">
        <v>12</v>
      </c>
      <c r="G57" s="31">
        <v>7</v>
      </c>
      <c r="H57" s="31">
        <v>8.5</v>
      </c>
      <c r="I57" s="31">
        <v>15</v>
      </c>
      <c r="J57" s="31">
        <v>24.4</v>
      </c>
      <c r="K57" s="31">
        <v>6.1</v>
      </c>
      <c r="L57" s="31">
        <v>0.1</v>
      </c>
      <c r="M57" s="31">
        <v>0</v>
      </c>
      <c r="N57" s="33">
        <f t="shared" si="3"/>
        <v>74.499999999999986</v>
      </c>
      <c r="O57" s="14"/>
      <c r="P57" s="38">
        <f t="shared" si="4"/>
        <v>13.4</v>
      </c>
      <c r="Q57" s="31">
        <f t="shared" si="5"/>
        <v>30.5</v>
      </c>
      <c r="R57" s="39">
        <f t="shared" si="6"/>
        <v>30.6</v>
      </c>
    </row>
    <row r="58" spans="1:18" x14ac:dyDescent="0.2">
      <c r="A58" s="15" t="s">
        <v>81</v>
      </c>
      <c r="B58" s="31">
        <v>0</v>
      </c>
      <c r="C58" s="31">
        <v>0</v>
      </c>
      <c r="D58" s="31">
        <v>0</v>
      </c>
      <c r="E58" s="31">
        <v>4.5999999999999996</v>
      </c>
      <c r="F58" s="31">
        <v>1.3</v>
      </c>
      <c r="G58" s="31">
        <v>2.8</v>
      </c>
      <c r="H58" s="31">
        <v>4.5</v>
      </c>
      <c r="I58" s="31">
        <v>8.3000000000000007</v>
      </c>
      <c r="J58" s="31">
        <v>19.3</v>
      </c>
      <c r="K58" s="31">
        <v>3.9</v>
      </c>
      <c r="L58" s="31">
        <v>0</v>
      </c>
      <c r="M58" s="31">
        <v>0</v>
      </c>
      <c r="N58" s="33">
        <f t="shared" si="3"/>
        <v>44.699999999999996</v>
      </c>
      <c r="O58" s="14"/>
      <c r="P58" s="38">
        <f t="shared" si="4"/>
        <v>5.8999999999999995</v>
      </c>
      <c r="Q58" s="31">
        <f t="shared" si="5"/>
        <v>15.600000000000001</v>
      </c>
      <c r="R58" s="39">
        <f t="shared" si="6"/>
        <v>23.2</v>
      </c>
    </row>
    <row r="59" spans="1:18" x14ac:dyDescent="0.2">
      <c r="A59" s="15" t="s">
        <v>82</v>
      </c>
      <c r="B59" s="31">
        <v>0</v>
      </c>
      <c r="C59" s="31">
        <v>0</v>
      </c>
      <c r="D59" s="31">
        <v>0</v>
      </c>
      <c r="E59" s="31">
        <v>0.9</v>
      </c>
      <c r="F59" s="31">
        <v>9.4</v>
      </c>
      <c r="G59" s="31">
        <v>11.1</v>
      </c>
      <c r="H59" s="31">
        <v>14.3</v>
      </c>
      <c r="I59" s="31">
        <v>24.6</v>
      </c>
      <c r="J59" s="31">
        <v>13.6</v>
      </c>
      <c r="K59" s="31">
        <v>0.2</v>
      </c>
      <c r="L59" s="31">
        <v>0</v>
      </c>
      <c r="M59" s="31">
        <v>0</v>
      </c>
      <c r="N59" s="33">
        <f t="shared" si="3"/>
        <v>74.100000000000009</v>
      </c>
      <c r="O59" s="14"/>
      <c r="P59" s="38">
        <f t="shared" si="4"/>
        <v>10.3</v>
      </c>
      <c r="Q59" s="31">
        <f t="shared" si="5"/>
        <v>50</v>
      </c>
      <c r="R59" s="39">
        <f t="shared" si="6"/>
        <v>13.799999999999999</v>
      </c>
    </row>
    <row r="60" spans="1:18" x14ac:dyDescent="0.2">
      <c r="A60" s="15" t="s">
        <v>83</v>
      </c>
      <c r="B60" s="31">
        <v>0</v>
      </c>
      <c r="C60" s="31">
        <v>0</v>
      </c>
      <c r="D60" s="31">
        <v>0</v>
      </c>
      <c r="E60" s="31">
        <v>0</v>
      </c>
      <c r="F60" s="31">
        <v>2.7</v>
      </c>
      <c r="G60" s="31">
        <v>12</v>
      </c>
      <c r="H60" s="31">
        <v>24</v>
      </c>
      <c r="I60" s="31">
        <v>15.1</v>
      </c>
      <c r="J60" s="31">
        <v>7.7</v>
      </c>
      <c r="K60" s="31">
        <v>0.2</v>
      </c>
      <c r="L60" s="31">
        <v>0</v>
      </c>
      <c r="M60" s="31">
        <v>0</v>
      </c>
      <c r="N60" s="33">
        <f t="shared" si="3"/>
        <v>61.70000000000001</v>
      </c>
      <c r="O60" s="14"/>
      <c r="P60" s="38">
        <f t="shared" si="4"/>
        <v>2.7</v>
      </c>
      <c r="Q60" s="31">
        <f t="shared" si="5"/>
        <v>51.1</v>
      </c>
      <c r="R60" s="39">
        <f t="shared" si="6"/>
        <v>7.9</v>
      </c>
    </row>
    <row r="61" spans="1:18" x14ac:dyDescent="0.2">
      <c r="A61" s="15" t="s">
        <v>84</v>
      </c>
      <c r="B61" s="31">
        <v>0</v>
      </c>
      <c r="C61" s="31">
        <v>0</v>
      </c>
      <c r="D61" s="31">
        <v>0</v>
      </c>
      <c r="E61" s="31">
        <v>0</v>
      </c>
      <c r="F61" s="31">
        <v>5.8</v>
      </c>
      <c r="G61" s="31">
        <v>17.3</v>
      </c>
      <c r="H61" s="31">
        <v>9.6</v>
      </c>
      <c r="I61" s="31">
        <v>10.199999999999999</v>
      </c>
      <c r="J61" s="31">
        <v>17.5</v>
      </c>
      <c r="K61" s="31">
        <v>0</v>
      </c>
      <c r="L61" s="31">
        <v>0</v>
      </c>
      <c r="M61" s="31">
        <v>0</v>
      </c>
      <c r="N61" s="33">
        <f t="shared" si="3"/>
        <v>60.400000000000006</v>
      </c>
      <c r="O61" s="14"/>
      <c r="P61" s="38">
        <f t="shared" si="4"/>
        <v>5.8</v>
      </c>
      <c r="Q61" s="31">
        <f t="shared" si="5"/>
        <v>37.099999999999994</v>
      </c>
      <c r="R61" s="39">
        <f t="shared" si="6"/>
        <v>17.5</v>
      </c>
    </row>
    <row r="62" spans="1:18" x14ac:dyDescent="0.2">
      <c r="A62" s="15" t="s">
        <v>85</v>
      </c>
      <c r="B62" s="31">
        <v>0</v>
      </c>
      <c r="C62" s="31">
        <v>0</v>
      </c>
      <c r="D62" s="31">
        <v>0</v>
      </c>
      <c r="E62" s="31">
        <v>0.6</v>
      </c>
      <c r="F62" s="31">
        <v>2</v>
      </c>
      <c r="G62" s="31">
        <v>4.5</v>
      </c>
      <c r="H62" s="31">
        <v>6.9</v>
      </c>
      <c r="I62" s="31">
        <v>9.1</v>
      </c>
      <c r="J62" s="31">
        <v>16.899999999999999</v>
      </c>
      <c r="K62" s="31">
        <v>3.9</v>
      </c>
      <c r="L62" s="31">
        <v>0</v>
      </c>
      <c r="M62" s="31">
        <v>0</v>
      </c>
      <c r="N62" s="33">
        <f t="shared" si="3"/>
        <v>43.9</v>
      </c>
      <c r="O62" s="14"/>
      <c r="P62" s="38">
        <f t="shared" si="4"/>
        <v>2.6</v>
      </c>
      <c r="Q62" s="31">
        <f t="shared" si="5"/>
        <v>20.5</v>
      </c>
      <c r="R62" s="39">
        <f t="shared" si="6"/>
        <v>20.799999999999997</v>
      </c>
    </row>
    <row r="63" spans="1:18" x14ac:dyDescent="0.2">
      <c r="A63" s="15" t="s">
        <v>86</v>
      </c>
      <c r="B63" s="31">
        <v>0</v>
      </c>
      <c r="C63" s="31">
        <v>0</v>
      </c>
      <c r="D63" s="31">
        <v>0</v>
      </c>
      <c r="E63" s="31">
        <v>0</v>
      </c>
      <c r="F63" s="31">
        <v>1.4</v>
      </c>
      <c r="G63" s="31">
        <v>26.2</v>
      </c>
      <c r="H63" s="31">
        <v>3.3</v>
      </c>
      <c r="I63" s="31">
        <v>11.4</v>
      </c>
      <c r="J63" s="31">
        <v>8.6999999999999993</v>
      </c>
      <c r="K63" s="31">
        <v>13.6</v>
      </c>
      <c r="L63" s="31">
        <v>0.1</v>
      </c>
      <c r="M63" s="31">
        <v>0</v>
      </c>
      <c r="N63" s="33">
        <f t="shared" si="3"/>
        <v>64.699999999999989</v>
      </c>
      <c r="O63" s="14"/>
      <c r="P63" s="38">
        <f t="shared" ref="P63:P73" si="7">SUM(D63:F63)</f>
        <v>1.4</v>
      </c>
      <c r="Q63" s="31">
        <f t="shared" ref="Q63:Q73" si="8">SUM(G63:I63)</f>
        <v>40.9</v>
      </c>
      <c r="R63" s="39">
        <f t="shared" ref="R63:R73" si="9">SUM(J63:L63)</f>
        <v>22.4</v>
      </c>
    </row>
    <row r="64" spans="1:18" x14ac:dyDescent="0.2">
      <c r="A64" s="15" t="s">
        <v>87</v>
      </c>
      <c r="B64" s="31">
        <v>0</v>
      </c>
      <c r="C64" s="31">
        <v>0</v>
      </c>
      <c r="D64" s="31">
        <v>0</v>
      </c>
      <c r="E64" s="31">
        <v>0.1</v>
      </c>
      <c r="F64" s="31">
        <v>1.5</v>
      </c>
      <c r="G64" s="31">
        <v>26.6</v>
      </c>
      <c r="H64" s="31">
        <v>6.6</v>
      </c>
      <c r="I64" s="31">
        <v>8.9</v>
      </c>
      <c r="J64" s="31">
        <v>3.8</v>
      </c>
      <c r="K64" s="31">
        <v>1.2</v>
      </c>
      <c r="L64" s="31">
        <v>0</v>
      </c>
      <c r="M64" s="31">
        <v>0</v>
      </c>
      <c r="N64" s="33">
        <f t="shared" si="3"/>
        <v>48.7</v>
      </c>
      <c r="O64" s="14"/>
      <c r="P64" s="38">
        <f t="shared" si="7"/>
        <v>1.6</v>
      </c>
      <c r="Q64" s="31">
        <f t="shared" si="8"/>
        <v>42.1</v>
      </c>
      <c r="R64" s="39">
        <f t="shared" si="9"/>
        <v>5</v>
      </c>
    </row>
    <row r="65" spans="1:18" x14ac:dyDescent="0.2">
      <c r="A65" s="15" t="s">
        <v>88</v>
      </c>
      <c r="B65" s="31">
        <v>0</v>
      </c>
      <c r="C65" s="31">
        <v>0</v>
      </c>
      <c r="D65" s="31">
        <v>0</v>
      </c>
      <c r="E65" s="31">
        <v>3.1</v>
      </c>
      <c r="F65" s="31">
        <v>0.8</v>
      </c>
      <c r="G65" s="31">
        <v>22.5</v>
      </c>
      <c r="H65" s="31">
        <v>7.1</v>
      </c>
      <c r="I65" s="31">
        <v>5.3</v>
      </c>
      <c r="J65" s="31">
        <v>0</v>
      </c>
      <c r="K65" s="31">
        <v>0</v>
      </c>
      <c r="L65" s="31">
        <v>1.4</v>
      </c>
      <c r="M65" s="31">
        <v>0</v>
      </c>
      <c r="N65" s="33">
        <f t="shared" si="3"/>
        <v>40.199999999999996</v>
      </c>
      <c r="O65" s="14"/>
      <c r="P65" s="38">
        <f t="shared" si="7"/>
        <v>3.9000000000000004</v>
      </c>
      <c r="Q65" s="31">
        <f t="shared" si="8"/>
        <v>34.9</v>
      </c>
      <c r="R65" s="39">
        <f t="shared" si="9"/>
        <v>1.4</v>
      </c>
    </row>
    <row r="66" spans="1:18" x14ac:dyDescent="0.2">
      <c r="A66" s="35" t="s">
        <v>89</v>
      </c>
      <c r="B66" s="7">
        <v>0</v>
      </c>
      <c r="C66" s="7">
        <v>0</v>
      </c>
      <c r="D66" s="7">
        <v>0</v>
      </c>
      <c r="E66" s="7">
        <v>0</v>
      </c>
      <c r="F66" s="7">
        <v>8.1999999999999993</v>
      </c>
      <c r="G66" s="7">
        <v>19</v>
      </c>
      <c r="H66" s="7">
        <v>16.929411764705883</v>
      </c>
      <c r="I66" s="7">
        <v>10.305263157894737</v>
      </c>
      <c r="J66" s="7">
        <v>10.794444444444444</v>
      </c>
      <c r="K66" s="7">
        <v>4.5071428571428571</v>
      </c>
      <c r="L66" s="7">
        <v>0</v>
      </c>
      <c r="M66" s="7">
        <v>0</v>
      </c>
      <c r="N66" s="36">
        <f t="shared" si="3"/>
        <v>69.736262224187911</v>
      </c>
      <c r="O66" s="37"/>
      <c r="P66" s="34">
        <f t="shared" si="7"/>
        <v>8.1999999999999993</v>
      </c>
      <c r="Q66" s="7">
        <f t="shared" si="8"/>
        <v>46.234674922600618</v>
      </c>
      <c r="R66" s="32">
        <f t="shared" si="9"/>
        <v>15.301587301587301</v>
      </c>
    </row>
    <row r="67" spans="1:18" x14ac:dyDescent="0.2">
      <c r="A67" s="35" t="s">
        <v>90</v>
      </c>
      <c r="B67" s="34">
        <v>0</v>
      </c>
      <c r="C67" s="7">
        <v>0</v>
      </c>
      <c r="D67" s="7">
        <v>0</v>
      </c>
      <c r="E67" s="7">
        <v>7.6923076923076927E-2</v>
      </c>
      <c r="F67" s="7">
        <v>3.2277777777777783</v>
      </c>
      <c r="G67" s="7">
        <v>7.4050000000000011</v>
      </c>
      <c r="H67" s="7">
        <v>11.53157894736842</v>
      </c>
      <c r="I67" s="7">
        <v>12.868421052631579</v>
      </c>
      <c r="J67" s="7">
        <v>5.6647058823529424</v>
      </c>
      <c r="K67" s="7">
        <v>0.58124999999999993</v>
      </c>
      <c r="L67" s="7">
        <v>0</v>
      </c>
      <c r="M67" s="32">
        <v>0</v>
      </c>
      <c r="N67" s="36">
        <f t="shared" si="3"/>
        <v>41.355656737053792</v>
      </c>
      <c r="O67" s="37"/>
      <c r="P67" s="34">
        <f t="shared" si="7"/>
        <v>3.3047008547008554</v>
      </c>
      <c r="Q67" s="7">
        <f t="shared" si="8"/>
        <v>31.805</v>
      </c>
      <c r="R67" s="32">
        <f t="shared" si="9"/>
        <v>6.2459558823529422</v>
      </c>
    </row>
    <row r="68" spans="1:18" x14ac:dyDescent="0.2">
      <c r="A68" s="35" t="s">
        <v>91</v>
      </c>
      <c r="B68" s="7">
        <v>0</v>
      </c>
      <c r="C68" s="7">
        <v>0</v>
      </c>
      <c r="D68" s="7">
        <v>0.2</v>
      </c>
      <c r="E68" s="7">
        <v>1.8749999999999999E-2</v>
      </c>
      <c r="F68" s="7">
        <v>3.415</v>
      </c>
      <c r="G68" s="7">
        <v>11.543478260869565</v>
      </c>
      <c r="H68" s="7">
        <v>8.8541666666666661</v>
      </c>
      <c r="I68" s="7">
        <v>15.851999999999999</v>
      </c>
      <c r="J68" s="7">
        <v>14.396153846153849</v>
      </c>
      <c r="K68" s="7">
        <v>20.395652173913042</v>
      </c>
      <c r="L68" s="7">
        <v>8.9142857142857146</v>
      </c>
      <c r="M68" s="7">
        <v>0</v>
      </c>
      <c r="N68" s="36">
        <f t="shared" si="3"/>
        <v>83.589486661888827</v>
      </c>
      <c r="O68" s="37"/>
      <c r="P68" s="34">
        <f t="shared" si="7"/>
        <v>3.63375</v>
      </c>
      <c r="Q68" s="7">
        <f t="shared" si="8"/>
        <v>36.249644927536231</v>
      </c>
      <c r="R68" s="32">
        <f t="shared" si="9"/>
        <v>43.706091734352611</v>
      </c>
    </row>
    <row r="69" spans="1:18" x14ac:dyDescent="0.2">
      <c r="A69" s="35" t="s">
        <v>92</v>
      </c>
      <c r="B69" s="34">
        <v>0</v>
      </c>
      <c r="C69" s="7">
        <v>0</v>
      </c>
      <c r="D69" s="7">
        <v>0</v>
      </c>
      <c r="E69" s="7">
        <v>0.47368421052631576</v>
      </c>
      <c r="F69" s="7">
        <v>3.6086956521739131</v>
      </c>
      <c r="G69" s="7">
        <v>27.765384615384619</v>
      </c>
      <c r="H69" s="7">
        <v>18.318181818181817</v>
      </c>
      <c r="I69" s="7">
        <v>17.2</v>
      </c>
      <c r="J69" s="7">
        <v>10.522222222222224</v>
      </c>
      <c r="K69" s="7">
        <v>19.661904761904761</v>
      </c>
      <c r="L69" s="7">
        <v>0</v>
      </c>
      <c r="M69" s="32">
        <v>0</v>
      </c>
      <c r="N69" s="36">
        <f t="shared" si="3"/>
        <v>97.550073280393661</v>
      </c>
      <c r="O69" s="37"/>
      <c r="P69" s="34">
        <f t="shared" si="7"/>
        <v>4.082379862700229</v>
      </c>
      <c r="Q69" s="7">
        <f t="shared" si="8"/>
        <v>63.283566433566435</v>
      </c>
      <c r="R69" s="32">
        <f t="shared" si="9"/>
        <v>30.184126984126983</v>
      </c>
    </row>
    <row r="70" spans="1:18" x14ac:dyDescent="0.2">
      <c r="A70" s="35" t="s">
        <v>93</v>
      </c>
      <c r="B70" s="7">
        <v>0</v>
      </c>
      <c r="C70" s="7">
        <v>0</v>
      </c>
      <c r="D70" s="7">
        <v>0</v>
      </c>
      <c r="E70" s="7">
        <v>0.59411764705882353</v>
      </c>
      <c r="F70" s="7">
        <v>17.513043478260872</v>
      </c>
      <c r="G70" s="7">
        <v>8.9480000000000004</v>
      </c>
      <c r="H70" s="7">
        <v>6.6678571428571436</v>
      </c>
      <c r="I70" s="7">
        <v>4.4344827586206907</v>
      </c>
      <c r="J70" s="7">
        <v>4.4846153846153847</v>
      </c>
      <c r="K70" s="7">
        <v>2.5499999999999998</v>
      </c>
      <c r="L70" s="7">
        <v>0</v>
      </c>
      <c r="M70" s="7">
        <v>0</v>
      </c>
      <c r="N70" s="36">
        <f t="shared" ref="N70:N71" si="10">SUM(B70:M70)</f>
        <v>45.192116411412911</v>
      </c>
      <c r="O70" s="37"/>
      <c r="P70" s="34">
        <f t="shared" ref="P70:P71" si="11">SUM(D70:F70)</f>
        <v>18.107161125319696</v>
      </c>
      <c r="Q70" s="7">
        <f t="shared" ref="Q70:Q71" si="12">SUM(G70:I70)</f>
        <v>20.050339901477834</v>
      </c>
      <c r="R70" s="32">
        <f t="shared" ref="R70:R71" si="13">SUM(J70:L70)</f>
        <v>7.0346153846153845</v>
      </c>
    </row>
    <row r="71" spans="1:18" x14ac:dyDescent="0.2">
      <c r="A71" s="35" t="s">
        <v>94</v>
      </c>
      <c r="B71" s="7">
        <v>0</v>
      </c>
      <c r="C71" s="7">
        <v>0</v>
      </c>
      <c r="D71" s="7">
        <v>0</v>
      </c>
      <c r="E71" s="7">
        <v>0.3133333333333333</v>
      </c>
      <c r="F71" s="7">
        <v>2.2350000000000003</v>
      </c>
      <c r="G71" s="7">
        <v>9.8333333333333321</v>
      </c>
      <c r="H71" s="7">
        <v>9.5407407407407394</v>
      </c>
      <c r="I71" s="7">
        <v>11.015999999999998</v>
      </c>
      <c r="J71" s="7">
        <v>6.252173913043479</v>
      </c>
      <c r="K71" s="7">
        <v>2.5714285714285716</v>
      </c>
      <c r="L71" s="61" t="s">
        <v>27</v>
      </c>
      <c r="M71" s="7">
        <v>0</v>
      </c>
      <c r="N71" s="36">
        <f t="shared" si="10"/>
        <v>41.762009891879451</v>
      </c>
      <c r="O71" s="37"/>
      <c r="P71" s="34">
        <f t="shared" si="11"/>
        <v>2.5483333333333338</v>
      </c>
      <c r="Q71" s="7">
        <f t="shared" si="12"/>
        <v>30.390074074074072</v>
      </c>
      <c r="R71" s="32">
        <f t="shared" si="13"/>
        <v>8.8236024844720511</v>
      </c>
    </row>
    <row r="72" spans="1:18" x14ac:dyDescent="0.2">
      <c r="A72" s="35" t="s">
        <v>100</v>
      </c>
      <c r="B72" s="7">
        <v>0</v>
      </c>
      <c r="C72" s="7">
        <v>0</v>
      </c>
      <c r="D72" s="7">
        <v>0</v>
      </c>
      <c r="E72" s="7">
        <v>0</v>
      </c>
      <c r="F72" s="7">
        <v>2.3807692307692303</v>
      </c>
      <c r="G72" s="7">
        <v>15.536363636363633</v>
      </c>
      <c r="H72" s="7">
        <v>12.546153846153848</v>
      </c>
      <c r="I72" s="7">
        <v>4.9428571428571422</v>
      </c>
      <c r="J72" s="7">
        <v>4.2272727272727266</v>
      </c>
      <c r="K72" s="7">
        <v>1.5423076923076922</v>
      </c>
      <c r="L72" s="7">
        <v>0.17200000000000004</v>
      </c>
      <c r="M72" s="7">
        <v>0</v>
      </c>
      <c r="N72" s="36">
        <f t="shared" si="3"/>
        <v>41.347724275724275</v>
      </c>
      <c r="O72" s="37"/>
      <c r="P72" s="34">
        <f t="shared" si="7"/>
        <v>2.3807692307692303</v>
      </c>
      <c r="Q72" s="7">
        <f t="shared" si="8"/>
        <v>33.025374625374624</v>
      </c>
      <c r="R72" s="32">
        <f t="shared" si="9"/>
        <v>5.9415804195804185</v>
      </c>
    </row>
    <row r="73" spans="1:18" x14ac:dyDescent="0.2">
      <c r="A73" s="35" t="s">
        <v>101</v>
      </c>
      <c r="B73" s="7">
        <v>0</v>
      </c>
      <c r="C73" s="7">
        <v>0</v>
      </c>
      <c r="D73" s="7">
        <v>0</v>
      </c>
      <c r="E73" s="7">
        <v>1.4</v>
      </c>
      <c r="F73" s="7">
        <v>5.5739130434782602</v>
      </c>
      <c r="G73" s="7">
        <v>13.437037037037035</v>
      </c>
      <c r="H73" s="7">
        <v>13.793548387096775</v>
      </c>
      <c r="I73" s="7">
        <v>17.023076923076925</v>
      </c>
      <c r="J73" s="7">
        <v>11.933333333333335</v>
      </c>
      <c r="K73" s="7">
        <v>17.492857142857144</v>
      </c>
      <c r="L73" s="7">
        <v>0</v>
      </c>
      <c r="M73" s="7">
        <v>0</v>
      </c>
      <c r="N73" s="36">
        <f t="shared" ref="N73" si="14">SUM(B73:M73)</f>
        <v>80.653765866879482</v>
      </c>
      <c r="O73" s="37"/>
      <c r="P73" s="34">
        <f t="shared" si="7"/>
        <v>6.9739130434782606</v>
      </c>
      <c r="Q73" s="7">
        <f t="shared" si="8"/>
        <v>44.253662347210735</v>
      </c>
      <c r="R73" s="32">
        <f t="shared" si="9"/>
        <v>29.426190476190477</v>
      </c>
    </row>
    <row r="74" spans="1:18" x14ac:dyDescent="0.2">
      <c r="A74" s="35" t="s">
        <v>102</v>
      </c>
      <c r="B74" s="7">
        <v>0</v>
      </c>
      <c r="C74" s="7">
        <v>0</v>
      </c>
      <c r="D74" s="7">
        <v>0</v>
      </c>
      <c r="E74" s="7">
        <v>0.35925925925925922</v>
      </c>
      <c r="F74" s="7">
        <v>8.2040000000000006</v>
      </c>
      <c r="G74" s="7">
        <v>8.59</v>
      </c>
      <c r="H74" s="7">
        <v>8.8291666666666639</v>
      </c>
      <c r="I74" s="7">
        <v>39.13703703703704</v>
      </c>
      <c r="J74" s="7">
        <v>8.4103448275862078</v>
      </c>
      <c r="K74" s="7">
        <v>4.4851851851851858</v>
      </c>
      <c r="L74" s="7">
        <v>1.6736842105263159</v>
      </c>
      <c r="M74" s="7">
        <v>0</v>
      </c>
      <c r="N74" s="36">
        <f t="shared" ref="N74:N76" si="15">SUM(B74:M74)</f>
        <v>79.688677186260676</v>
      </c>
      <c r="O74" s="37"/>
      <c r="P74" s="34">
        <f t="shared" ref="P74:P78" si="16">SUM(D74:F74)</f>
        <v>8.5632592592592598</v>
      </c>
      <c r="Q74" s="7">
        <f t="shared" ref="Q74:Q78" si="17">SUM(G74:I74)</f>
        <v>56.556203703703702</v>
      </c>
      <c r="R74" s="32">
        <f t="shared" ref="R74:R76" si="18">SUM(J74:L74)</f>
        <v>14.56921422329771</v>
      </c>
    </row>
    <row r="75" spans="1:18" x14ac:dyDescent="0.2">
      <c r="A75" s="35" t="s">
        <v>103</v>
      </c>
      <c r="B75" s="7">
        <v>0</v>
      </c>
      <c r="C75" s="7">
        <v>0</v>
      </c>
      <c r="D75" s="7">
        <v>0</v>
      </c>
      <c r="E75" s="7">
        <v>0.452380952380952</v>
      </c>
      <c r="F75" s="7">
        <v>12.959090909090907</v>
      </c>
      <c r="G75" s="7">
        <v>27.896428571428576</v>
      </c>
      <c r="H75" s="7">
        <v>15.130000000000003</v>
      </c>
      <c r="I75" s="7">
        <v>5.5250000000000004</v>
      </c>
      <c r="J75" s="7">
        <v>2.36551724137931</v>
      </c>
      <c r="K75" s="7">
        <v>5.7875000000000005</v>
      </c>
      <c r="L75" s="7">
        <v>0</v>
      </c>
      <c r="M75" s="7">
        <v>0</v>
      </c>
      <c r="N75" s="36">
        <f t="shared" ref="N75" si="19">SUM(B75:M75)</f>
        <v>70.115917674279743</v>
      </c>
      <c r="O75" s="37"/>
      <c r="P75" s="34">
        <f t="shared" ref="P75" si="20">SUM(D75:F75)</f>
        <v>13.41147186147186</v>
      </c>
      <c r="Q75" s="7">
        <f t="shared" ref="Q75" si="21">SUM(G75:I75)</f>
        <v>48.55142857142858</v>
      </c>
      <c r="R75" s="32">
        <f t="shared" ref="R75" si="22">SUM(J75:L75)</f>
        <v>8.1530172413793096</v>
      </c>
    </row>
    <row r="76" spans="1:18" x14ac:dyDescent="0.2">
      <c r="A76" s="15" t="s">
        <v>104</v>
      </c>
      <c r="B76" s="31">
        <v>0</v>
      </c>
      <c r="C76" s="31">
        <v>0</v>
      </c>
      <c r="D76" s="31">
        <v>0</v>
      </c>
      <c r="E76" s="31">
        <v>5.4466666666666672</v>
      </c>
      <c r="F76" s="31">
        <v>5.6619047619047622</v>
      </c>
      <c r="G76" s="31">
        <v>12.612121212121215</v>
      </c>
      <c r="H76" s="31">
        <v>6.2812499999999991</v>
      </c>
      <c r="I76" s="31">
        <v>9.4064516129032274</v>
      </c>
      <c r="J76" s="31">
        <v>5.2931034482758621</v>
      </c>
      <c r="K76" s="31">
        <v>0.66666666666666663</v>
      </c>
      <c r="L76" s="31">
        <v>0</v>
      </c>
      <c r="M76" s="31">
        <v>0</v>
      </c>
      <c r="N76" s="33">
        <f t="shared" si="15"/>
        <v>45.368164368538402</v>
      </c>
      <c r="O76" s="14"/>
      <c r="P76" s="38">
        <f t="shared" si="16"/>
        <v>11.10857142857143</v>
      </c>
      <c r="Q76" s="31">
        <f t="shared" si="17"/>
        <v>28.299822825024442</v>
      </c>
      <c r="R76" s="39">
        <f t="shared" si="18"/>
        <v>5.9597701149425291</v>
      </c>
    </row>
    <row r="77" spans="1:18" x14ac:dyDescent="0.2">
      <c r="A77" s="15" t="s">
        <v>105</v>
      </c>
      <c r="B77" s="38">
        <v>0</v>
      </c>
      <c r="C77" s="31">
        <v>0</v>
      </c>
      <c r="D77" s="31">
        <v>0</v>
      </c>
      <c r="E77" s="31">
        <v>0</v>
      </c>
      <c r="F77" s="31">
        <v>3.9038461538461533</v>
      </c>
      <c r="G77" s="31">
        <v>23.268749999999997</v>
      </c>
      <c r="H77" s="31">
        <v>11.670588235294119</v>
      </c>
      <c r="I77" s="31">
        <v>15.121428571428572</v>
      </c>
      <c r="J77" s="31">
        <v>5.7739130434782604</v>
      </c>
      <c r="K77" s="14">
        <v>7.2863636363636353</v>
      </c>
      <c r="L77" s="14">
        <v>0</v>
      </c>
      <c r="M77" s="14">
        <v>0</v>
      </c>
      <c r="N77" s="33">
        <f t="shared" ref="N77:N78" si="23">SUM(B77:M77)</f>
        <v>67.024889640410734</v>
      </c>
      <c r="O77" s="14"/>
      <c r="P77" s="38">
        <f t="shared" si="16"/>
        <v>3.9038461538461533</v>
      </c>
      <c r="Q77" s="31">
        <f t="shared" si="17"/>
        <v>50.06076680672269</v>
      </c>
      <c r="R77" s="39">
        <f t="shared" ref="R77" si="24">SUM(J77:L77)</f>
        <v>13.060276679841895</v>
      </c>
    </row>
    <row r="78" spans="1:18" x14ac:dyDescent="0.2">
      <c r="A78" s="63" t="s">
        <v>107</v>
      </c>
      <c r="B78" s="64">
        <v>0</v>
      </c>
      <c r="C78" s="65">
        <v>0</v>
      </c>
      <c r="D78" s="65">
        <v>0</v>
      </c>
      <c r="E78" s="65">
        <v>1.0481481481481481</v>
      </c>
      <c r="F78" s="65">
        <v>11.366666666666667</v>
      </c>
      <c r="G78" s="65">
        <v>24.947058823529407</v>
      </c>
      <c r="H78" s="65">
        <v>20.255882352941182</v>
      </c>
      <c r="I78" s="65">
        <v>15.737837837837834</v>
      </c>
      <c r="J78" s="65">
        <v>27.805405405405406</v>
      </c>
      <c r="K78" s="66">
        <v>12.607407407407409</v>
      </c>
      <c r="L78" s="66" t="s">
        <v>27</v>
      </c>
      <c r="M78" s="66">
        <v>0</v>
      </c>
      <c r="N78" s="67">
        <f t="shared" si="23"/>
        <v>113.76840664193605</v>
      </c>
      <c r="O78" s="14"/>
      <c r="P78" s="64">
        <f t="shared" si="16"/>
        <v>12.414814814814815</v>
      </c>
      <c r="Q78" s="65">
        <f t="shared" si="17"/>
        <v>60.940779014308418</v>
      </c>
      <c r="R78" s="68">
        <f t="shared" ref="R78" si="25">SUM(J78:L78)</f>
        <v>40.412812812812817</v>
      </c>
    </row>
    <row r="79" spans="1:18" x14ac:dyDescent="0.2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8" x14ac:dyDescent="0.2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8" x14ac:dyDescent="0.2">
      <c r="A81" s="1" t="s">
        <v>25</v>
      </c>
      <c r="B81" s="3"/>
      <c r="C81" s="3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8" x14ac:dyDescent="0.2">
      <c r="A82" s="44" t="s">
        <v>95</v>
      </c>
      <c r="B82" s="47" t="str">
        <f>A$5</f>
        <v>1949-50</v>
      </c>
      <c r="C82" s="48" t="str">
        <f>A78</f>
        <v>2022-23</v>
      </c>
      <c r="D82" s="49"/>
      <c r="E82" s="50"/>
      <c r="F82" s="51"/>
      <c r="G82" s="51"/>
      <c r="H82" s="51"/>
      <c r="I82" s="51"/>
      <c r="J82" s="51"/>
      <c r="K82" s="51"/>
      <c r="L82" s="51"/>
      <c r="M82" s="51"/>
      <c r="N82" s="52"/>
      <c r="O82" s="50"/>
      <c r="P82" s="50"/>
      <c r="Q82" s="50"/>
      <c r="R82" s="53"/>
    </row>
    <row r="83" spans="1:18" x14ac:dyDescent="0.2">
      <c r="A83" s="35" t="s">
        <v>17</v>
      </c>
      <c r="B83" s="34">
        <f>AVERAGE(B$5:B78)</f>
        <v>0</v>
      </c>
      <c r="C83" s="7">
        <f>AVERAGE(C$5:C78)</f>
        <v>0</v>
      </c>
      <c r="D83" s="7">
        <f>AVERAGE(D$5:D78)</f>
        <v>4.1095890410958909E-3</v>
      </c>
      <c r="E83" s="7">
        <f>AVERAGE(E$5:E78)</f>
        <v>0.63401730540132306</v>
      </c>
      <c r="F83" s="7">
        <f>AVERAGE(F$5:F78)</f>
        <v>7.1856124338899798</v>
      </c>
      <c r="G83" s="7">
        <f>AVERAGE(G$5:G78)</f>
        <v>13.216204869726949</v>
      </c>
      <c r="H83" s="7">
        <f>AVERAGE(H$5:H78)</f>
        <v>12.674980088765855</v>
      </c>
      <c r="I83" s="7">
        <f>AVERAGE(I$5:I78)</f>
        <v>9.7549980553282118</v>
      </c>
      <c r="J83" s="7">
        <f>AVERAGE(J$5:J78)</f>
        <v>10.053016293507614</v>
      </c>
      <c r="K83" s="7">
        <f>AVERAGE(K$5:K78)</f>
        <v>3.8734549472321231</v>
      </c>
      <c r="L83" s="7">
        <f>AVERAGE(L$5:L78)</f>
        <v>0.30499958228905594</v>
      </c>
      <c r="M83" s="7">
        <f>AVERAGE(M$5:M78)</f>
        <v>0</v>
      </c>
      <c r="N83" s="7">
        <f>AVERAGE(N$5:N78)</f>
        <v>57.396618504943085</v>
      </c>
      <c r="P83" s="7">
        <f>AVERAGE(P$5:P78)</f>
        <v>7.8237393283323957</v>
      </c>
      <c r="Q83" s="7">
        <f>AVERAGE(Q$5:Q78)</f>
        <v>35.458922440452447</v>
      </c>
      <c r="R83" s="32">
        <f>AVERAGE(R$5:R78)</f>
        <v>14.223227591075034</v>
      </c>
    </row>
    <row r="84" spans="1:18" x14ac:dyDescent="0.2">
      <c r="A84" s="35" t="s">
        <v>18</v>
      </c>
      <c r="B84" s="34">
        <f>MEDIAN(B$5:B78)</f>
        <v>0</v>
      </c>
      <c r="C84" s="7">
        <f>MEDIAN(C$5:C78)</f>
        <v>0</v>
      </c>
      <c r="D84" s="7">
        <f>MEDIAN(D$5:D78)</f>
        <v>0</v>
      </c>
      <c r="E84" s="7">
        <f>MEDIAN(E$5:E78)</f>
        <v>0.1</v>
      </c>
      <c r="F84" s="7">
        <f>MEDIAN(F$5:F78)</f>
        <v>5.6619047619047622</v>
      </c>
      <c r="G84" s="7">
        <f>MEDIAN(G$5:G78)</f>
        <v>11.6</v>
      </c>
      <c r="H84" s="7">
        <f>MEDIAN(H$5:H78)</f>
        <v>11.63529411764706</v>
      </c>
      <c r="I84" s="7">
        <f>MEDIAN(I$5:I78)</f>
        <v>8.6499999999999986</v>
      </c>
      <c r="J84" s="7">
        <f>MEDIAN(J$5:J78)</f>
        <v>8.6</v>
      </c>
      <c r="K84" s="7">
        <f>MEDIAN(K$5:K78)</f>
        <v>2.5607142857142859</v>
      </c>
      <c r="L84" s="7">
        <f>MEDIAN(L$5:L78)</f>
        <v>0</v>
      </c>
      <c r="M84" s="7">
        <f>MEDIAN(M$5:M78)</f>
        <v>0</v>
      </c>
      <c r="N84" s="7">
        <f>MEDIAN(N$5:N78)</f>
        <v>59.5</v>
      </c>
      <c r="P84" s="7">
        <f>MEDIAN(P$5:P78)</f>
        <v>6.7</v>
      </c>
      <c r="Q84" s="7">
        <f>MEDIAN(Q$5:Q78)</f>
        <v>33.6</v>
      </c>
      <c r="R84" s="32">
        <f>MEDIAN(R$5:R78)</f>
        <v>12.45</v>
      </c>
    </row>
    <row r="85" spans="1:18" x14ac:dyDescent="0.2">
      <c r="A85" s="35" t="s">
        <v>96</v>
      </c>
      <c r="B85" s="18">
        <f>STDEVP(B$5:B78)</f>
        <v>0</v>
      </c>
      <c r="C85" s="2">
        <f>STDEVP(C$5:C78)</f>
        <v>0</v>
      </c>
      <c r="D85" s="2">
        <f>STDEVP(D$5:D78)</f>
        <v>2.5846523649470151E-2</v>
      </c>
      <c r="E85" s="2">
        <f>STDEVP(E$5:E78)</f>
        <v>1.0806258789615553</v>
      </c>
      <c r="F85" s="2">
        <f>STDEVP(F$5:F78)</f>
        <v>6.351747669415106</v>
      </c>
      <c r="G85" s="2">
        <f>STDEVP(G$5:G78)</f>
        <v>7.4818519340108187</v>
      </c>
      <c r="H85" s="2">
        <f>STDEVP(H$5:H78)</f>
        <v>7.3503429236977817</v>
      </c>
      <c r="I85" s="2">
        <f>STDEVP(I$5:I78)</f>
        <v>6.166712312978305</v>
      </c>
      <c r="J85" s="2">
        <f>STDEVP(J$5:J78)</f>
        <v>6.6323776993069101</v>
      </c>
      <c r="K85" s="2">
        <f>STDEVP(K$5:K78)</f>
        <v>4.3438878902504205</v>
      </c>
      <c r="L85" s="2">
        <f>STDEVP(L$5:L78)</f>
        <v>1.1839054425592135</v>
      </c>
      <c r="M85" s="2">
        <f>STDEVP(M$5:M78)</f>
        <v>0</v>
      </c>
      <c r="N85" s="2">
        <f>STDEVP(N$5:N78)</f>
        <v>18.107568215130087</v>
      </c>
      <c r="P85" s="2">
        <f>STDEVP(P$5:P78)</f>
        <v>6.402201381922616</v>
      </c>
      <c r="Q85" s="2">
        <f>STDEVP(Q$5:Q78)</f>
        <v>13.049883513889259</v>
      </c>
      <c r="R85" s="54">
        <f>STDEVP(R$5:R78)</f>
        <v>8.874068769599825</v>
      </c>
    </row>
    <row r="86" spans="1:18" x14ac:dyDescent="0.2">
      <c r="A86" s="45" t="s">
        <v>12</v>
      </c>
      <c r="B86" s="55">
        <v>0</v>
      </c>
      <c r="C86" s="3">
        <f>MAX(C$5:C78)</f>
        <v>0</v>
      </c>
      <c r="D86" s="3">
        <f>MAX(D$5:D78)</f>
        <v>0.2</v>
      </c>
      <c r="E86" s="3">
        <f>MAX(E$5:E78)</f>
        <v>5.4466666666666672</v>
      </c>
      <c r="F86" s="3">
        <f>MAX(F$5:F78)</f>
        <v>41.2</v>
      </c>
      <c r="G86" s="3">
        <f>MAX(G$5:G78)</f>
        <v>33.5</v>
      </c>
      <c r="H86" s="3">
        <f>MAX(H$5:H78)</f>
        <v>32.9</v>
      </c>
      <c r="I86" s="3">
        <f>MAX(I$5:I78)</f>
        <v>39.13703703703704</v>
      </c>
      <c r="J86" s="3">
        <f>MAX(J$5:J78)</f>
        <v>29.7</v>
      </c>
      <c r="K86" s="3">
        <f>MAX(K$5:K78)</f>
        <v>20.395652173913042</v>
      </c>
      <c r="L86" s="3">
        <f>MAX(L$5:L78)</f>
        <v>8.9142857142857146</v>
      </c>
      <c r="M86" s="62" t="s">
        <v>27</v>
      </c>
      <c r="N86" s="3">
        <f>MAX(N$5:N78)</f>
        <v>113.76840664193605</v>
      </c>
      <c r="O86" s="1"/>
      <c r="P86" s="3">
        <f>MAX(P$5:P78)</f>
        <v>42.300000000000004</v>
      </c>
      <c r="Q86" s="3">
        <f>MAX(Q$5:Q78)</f>
        <v>65.8</v>
      </c>
      <c r="R86" s="56">
        <f>MAX(R$5:R78)</f>
        <v>43.706091734352611</v>
      </c>
    </row>
    <row r="87" spans="1:18" x14ac:dyDescent="0.2">
      <c r="A87" s="46" t="s">
        <v>13</v>
      </c>
      <c r="B87" s="57">
        <f>MIN(B$5:B78)</f>
        <v>0</v>
      </c>
      <c r="C87" s="58">
        <f>MIN(C$5:C78)</f>
        <v>0</v>
      </c>
      <c r="D87" s="58">
        <f>MIN(D$5:D78)</f>
        <v>0</v>
      </c>
      <c r="E87" s="58">
        <f>MIN(E$5:E78)</f>
        <v>0</v>
      </c>
      <c r="F87" s="58">
        <f>MIN(F$5:F78)</f>
        <v>0.8</v>
      </c>
      <c r="G87" s="58">
        <f>MIN(G$5:G78)</f>
        <v>2.4</v>
      </c>
      <c r="H87" s="58">
        <f>MIN(H$5:H78)</f>
        <v>2</v>
      </c>
      <c r="I87" s="58">
        <f>MIN(I$5:I78)</f>
        <v>1</v>
      </c>
      <c r="J87" s="58">
        <f>MIN(J$5:J78)</f>
        <v>0</v>
      </c>
      <c r="K87" s="58">
        <v>0</v>
      </c>
      <c r="L87" s="58">
        <f>MIN(L$5:L78)</f>
        <v>0</v>
      </c>
      <c r="M87" s="58">
        <f>MIN(M$5:M78)</f>
        <v>0</v>
      </c>
      <c r="N87" s="58">
        <f>MIN(N$5:N78)</f>
        <v>19.2</v>
      </c>
      <c r="O87" s="59"/>
      <c r="P87" s="58">
        <f>MIN(P$5:P78)</f>
        <v>0.9</v>
      </c>
      <c r="Q87" s="58">
        <f>MIN(Q$5:Q78)</f>
        <v>13.1</v>
      </c>
      <c r="R87" s="60">
        <f>MIN(R$5:R78)</f>
        <v>1.4</v>
      </c>
    </row>
    <row r="88" spans="1:18" x14ac:dyDescent="0.2">
      <c r="A88" s="9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P88" s="10"/>
      <c r="Q88" s="10"/>
      <c r="R88" s="10"/>
    </row>
    <row r="89" spans="1:18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P89" s="2"/>
      <c r="Q89" s="2"/>
      <c r="R89" s="2"/>
    </row>
    <row r="90" spans="1:18" x14ac:dyDescent="0.2">
      <c r="A90" s="24" t="s">
        <v>97</v>
      </c>
      <c r="B90" s="22">
        <v>1991</v>
      </c>
      <c r="C90" s="22">
        <v>2020</v>
      </c>
      <c r="D90" s="23"/>
      <c r="E90" s="22"/>
      <c r="F90" s="23"/>
      <c r="G90" s="23"/>
      <c r="H90" s="23"/>
      <c r="I90" s="23"/>
      <c r="J90" s="23"/>
      <c r="K90" s="23"/>
      <c r="L90" s="23"/>
      <c r="M90" s="23"/>
      <c r="N90" s="23"/>
      <c r="O90" s="24"/>
      <c r="P90" s="23"/>
      <c r="Q90" s="23"/>
      <c r="R90" s="23"/>
    </row>
    <row r="91" spans="1:18" x14ac:dyDescent="0.2">
      <c r="A91" s="16" t="s">
        <v>17</v>
      </c>
      <c r="B91" s="69">
        <f>AVERAGE(B47:B76)</f>
        <v>0</v>
      </c>
      <c r="C91" s="69">
        <f t="shared" ref="C91:G91" si="26">AVERAGE(C47:C76)</f>
        <v>0</v>
      </c>
      <c r="D91" s="69">
        <f t="shared" si="26"/>
        <v>1.0000000000000002E-2</v>
      </c>
      <c r="E91" s="69">
        <f t="shared" si="26"/>
        <v>0.85450383820494769</v>
      </c>
      <c r="F91" s="69">
        <f t="shared" si="26"/>
        <v>7.469306495115192</v>
      </c>
      <c r="G91" s="69">
        <f t="shared" si="26"/>
        <v>13.855571555551267</v>
      </c>
      <c r="H91" s="69">
        <f>AVERAGE(H46:H75)</f>
        <v>12.634693532681267</v>
      </c>
      <c r="I91" s="69">
        <f t="shared" ref="I91:M91" si="27">AVERAGE(I46:I75)</f>
        <v>11.596804602403937</v>
      </c>
      <c r="J91" s="69">
        <f t="shared" si="27"/>
        <v>9.5250261274134633</v>
      </c>
      <c r="K91" s="69">
        <f t="shared" si="27"/>
        <v>4.8125076128246418</v>
      </c>
      <c r="L91" s="69">
        <f t="shared" si="27"/>
        <v>0.45379206637282865</v>
      </c>
      <c r="M91" s="69">
        <f t="shared" si="27"/>
        <v>0</v>
      </c>
      <c r="N91" s="69">
        <f t="shared" ref="N91" si="28">AVERAGE(N29:N58)</f>
        <v>57.30333333333332</v>
      </c>
      <c r="O91" s="69"/>
      <c r="P91" s="69">
        <f>AVERAGE(P47:P76)</f>
        <v>8.3338103333201392</v>
      </c>
      <c r="Q91" s="69">
        <f t="shared" ref="Q91:R91" si="29">AVERAGE(Q46:Q75)</f>
        <v>37.983332316899101</v>
      </c>
      <c r="R91" s="69">
        <f t="shared" si="29"/>
        <v>14.776199404398506</v>
      </c>
    </row>
    <row r="92" spans="1:18" x14ac:dyDescent="0.2">
      <c r="A92" s="17" t="s">
        <v>18</v>
      </c>
      <c r="B92" s="7">
        <f>MEDIAN(B47:B76)</f>
        <v>0</v>
      </c>
      <c r="C92" s="7">
        <f t="shared" ref="C92:G92" si="30">MEDIAN(C47:C76)</f>
        <v>0</v>
      </c>
      <c r="D92" s="7">
        <f t="shared" si="30"/>
        <v>0</v>
      </c>
      <c r="E92" s="7">
        <f t="shared" si="30"/>
        <v>0.33629629629629626</v>
      </c>
      <c r="F92" s="7">
        <f t="shared" si="30"/>
        <v>5.730952380952381</v>
      </c>
      <c r="G92" s="7">
        <f t="shared" si="30"/>
        <v>11.771739130434781</v>
      </c>
      <c r="H92" s="7">
        <f>MEDIAN(H46:H75)</f>
        <v>11.965789473684211</v>
      </c>
      <c r="I92" s="7">
        <f t="shared" ref="I92:M92" si="31">MEDIAN(I46:I75)</f>
        <v>9.9499999999999993</v>
      </c>
      <c r="J92" s="7">
        <f t="shared" si="31"/>
        <v>7.5500000000000007</v>
      </c>
      <c r="K92" s="7">
        <f t="shared" si="31"/>
        <v>3.5</v>
      </c>
      <c r="L92" s="7">
        <f t="shared" si="31"/>
        <v>0</v>
      </c>
      <c r="M92" s="7">
        <f t="shared" si="31"/>
        <v>0</v>
      </c>
      <c r="N92" s="7">
        <f t="shared" ref="N92" si="32">MEDIAN(N29:N58)</f>
        <v>56.900000000000006</v>
      </c>
      <c r="O92" s="7"/>
      <c r="P92" s="7">
        <f>MEDIAN(P47:P76)</f>
        <v>6.6869565217391305</v>
      </c>
      <c r="Q92" s="7">
        <f t="shared" ref="Q92:R92" si="33">MEDIAN(Q46:Q75)</f>
        <v>36.674822463768109</v>
      </c>
      <c r="R92" s="7">
        <f t="shared" si="33"/>
        <v>11.75</v>
      </c>
    </row>
    <row r="93" spans="1:18" x14ac:dyDescent="0.2">
      <c r="A93" s="18" t="s">
        <v>19</v>
      </c>
      <c r="B93" s="7">
        <f>STDEVP(B47:B76)</f>
        <v>0</v>
      </c>
      <c r="C93" s="7">
        <f t="shared" ref="C93:G93" si="34">STDEVP(C47:C76)</f>
        <v>0</v>
      </c>
      <c r="D93" s="7">
        <f t="shared" si="34"/>
        <v>3.9581140290126389E-2</v>
      </c>
      <c r="E93" s="7">
        <f t="shared" si="34"/>
        <v>1.3417201427508212</v>
      </c>
      <c r="F93" s="7">
        <f t="shared" si="34"/>
        <v>7.6687169233070724</v>
      </c>
      <c r="G93" s="7">
        <f t="shared" si="34"/>
        <v>7.8027446893168966</v>
      </c>
      <c r="H93" s="7">
        <f>STDEVP(H46:H75)</f>
        <v>6.4580312234354027</v>
      </c>
      <c r="I93" s="7">
        <f t="shared" ref="I93:M93" si="35">STDEVP(I46:I75)</f>
        <v>7.3960608312573219</v>
      </c>
      <c r="J93" s="7">
        <f t="shared" si="35"/>
        <v>5.8223905534201155</v>
      </c>
      <c r="K93" s="7">
        <f t="shared" si="35"/>
        <v>5.5432360596475911</v>
      </c>
      <c r="L93" s="7">
        <f t="shared" si="35"/>
        <v>1.6457196590245728</v>
      </c>
      <c r="M93" s="7">
        <f t="shared" si="35"/>
        <v>0</v>
      </c>
      <c r="N93" s="7">
        <f t="shared" ref="N93" si="36">STDEVP(N29:N58)</f>
        <v>15.961192172126633</v>
      </c>
      <c r="O93" s="7"/>
      <c r="P93" s="7">
        <f>STDEVP(P47:P76)</f>
        <v>7.7276415761269837</v>
      </c>
      <c r="Q93" s="7">
        <f t="shared" ref="Q93:R93" si="37">STDEVP(Q46:Q75)</f>
        <v>12.407650647381532</v>
      </c>
      <c r="R93" s="7">
        <f t="shared" si="37"/>
        <v>9.571696090768425</v>
      </c>
    </row>
    <row r="94" spans="1:18" x14ac:dyDescent="0.2">
      <c r="A94" s="19" t="s">
        <v>12</v>
      </c>
      <c r="B94" s="3">
        <f>MAX(B47:B76)</f>
        <v>0</v>
      </c>
      <c r="C94" s="3">
        <f t="shared" ref="C94:G94" si="38">MAX(C47:C76)</f>
        <v>0</v>
      </c>
      <c r="D94" s="3">
        <f t="shared" si="38"/>
        <v>0.2</v>
      </c>
      <c r="E94" s="3">
        <f t="shared" si="38"/>
        <v>5.4466666666666672</v>
      </c>
      <c r="F94" s="3">
        <f t="shared" si="38"/>
        <v>41.2</v>
      </c>
      <c r="G94" s="3">
        <f t="shared" si="38"/>
        <v>31.3</v>
      </c>
      <c r="H94" s="3">
        <f>MAX(H46:H75)</f>
        <v>26.1</v>
      </c>
      <c r="I94" s="3">
        <f t="shared" ref="I94:M94" si="39">MAX(I46:I75)</f>
        <v>39.13703703703704</v>
      </c>
      <c r="J94" s="3">
        <f t="shared" si="39"/>
        <v>24.4</v>
      </c>
      <c r="K94" s="3">
        <f t="shared" si="39"/>
        <v>20.395652173913042</v>
      </c>
      <c r="L94" s="3">
        <f t="shared" si="39"/>
        <v>8.9142857142857146</v>
      </c>
      <c r="M94" s="3">
        <f t="shared" si="39"/>
        <v>0</v>
      </c>
      <c r="N94" s="3">
        <f t="shared" ref="N94" si="40">MAX(N29:N58)</f>
        <v>86.5</v>
      </c>
      <c r="O94" s="3"/>
      <c r="P94" s="3">
        <f>MAX(P47:P76)</f>
        <v>42.300000000000004</v>
      </c>
      <c r="Q94" s="3">
        <f t="shared" ref="Q94:R94" si="41">MAX(Q46:Q75)</f>
        <v>63.283566433566435</v>
      </c>
      <c r="R94" s="3">
        <f t="shared" si="41"/>
        <v>43.706091734352611</v>
      </c>
    </row>
    <row r="95" spans="1:18" x14ac:dyDescent="0.2">
      <c r="A95" s="20" t="s">
        <v>13</v>
      </c>
      <c r="B95" s="58">
        <f>MIN(B47:B76)</f>
        <v>0</v>
      </c>
      <c r="C95" s="58">
        <f t="shared" ref="C95:G95" si="42">MIN(C47:C76)</f>
        <v>0</v>
      </c>
      <c r="D95" s="58">
        <f t="shared" si="42"/>
        <v>0</v>
      </c>
      <c r="E95" s="58">
        <f t="shared" si="42"/>
        <v>0</v>
      </c>
      <c r="F95" s="58">
        <f t="shared" si="42"/>
        <v>0.8</v>
      </c>
      <c r="G95" s="58">
        <f t="shared" si="42"/>
        <v>2.8</v>
      </c>
      <c r="H95" s="58">
        <f>MIN(H46:H75)</f>
        <v>2.8</v>
      </c>
      <c r="I95" s="58">
        <f t="shared" ref="I95:M95" si="43">MIN(I46:I75)</f>
        <v>1</v>
      </c>
      <c r="J95" s="58">
        <f t="shared" si="43"/>
        <v>0</v>
      </c>
      <c r="K95" s="58">
        <f t="shared" si="43"/>
        <v>0</v>
      </c>
      <c r="L95" s="58">
        <f t="shared" si="43"/>
        <v>0</v>
      </c>
      <c r="M95" s="58">
        <f t="shared" si="43"/>
        <v>0</v>
      </c>
      <c r="N95" s="58">
        <f t="shared" ref="N95" si="44">MIN(N29:N58)</f>
        <v>28.9</v>
      </c>
      <c r="O95" s="58"/>
      <c r="P95" s="58">
        <f>MIN(P47:P76)</f>
        <v>1.4</v>
      </c>
      <c r="Q95" s="58">
        <f t="shared" ref="Q95:R95" si="45">MIN(Q46:Q75)</f>
        <v>15.600000000000001</v>
      </c>
      <c r="R95" s="58">
        <f t="shared" si="45"/>
        <v>1.4</v>
      </c>
    </row>
    <row r="96" spans="1:18" x14ac:dyDescent="0.2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1:18" x14ac:dyDescent="0.2">
      <c r="A97" s="24" t="s">
        <v>97</v>
      </c>
      <c r="B97" s="24">
        <v>1981</v>
      </c>
      <c r="C97" s="24">
        <v>2010</v>
      </c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</row>
    <row r="98" spans="1:18" x14ac:dyDescent="0.2">
      <c r="A98" s="16" t="s">
        <v>17</v>
      </c>
      <c r="B98" s="69">
        <f>AVERAGE(B37:B66)</f>
        <v>0</v>
      </c>
      <c r="C98" s="69">
        <f t="shared" ref="C98:G98" si="46">AVERAGE(C37:C66)</f>
        <v>0</v>
      </c>
      <c r="D98" s="69">
        <f t="shared" si="46"/>
        <v>3.3333333333333335E-3</v>
      </c>
      <c r="E98" s="69">
        <f t="shared" si="46"/>
        <v>0.79333333333333345</v>
      </c>
      <c r="F98" s="69">
        <f t="shared" si="46"/>
        <v>8.4233333333333356</v>
      </c>
      <c r="G98" s="69">
        <f t="shared" si="46"/>
        <v>13.850000000000003</v>
      </c>
      <c r="H98" s="69">
        <f>AVERAGE(H36:H65)</f>
        <v>12.690000000000001</v>
      </c>
      <c r="I98" s="69">
        <f t="shared" ref="I98:N98" si="47">AVERAGE(I36:I65)</f>
        <v>9.5266666666666655</v>
      </c>
      <c r="J98" s="69">
        <f t="shared" si="47"/>
        <v>10.096666666666668</v>
      </c>
      <c r="K98" s="69">
        <f t="shared" si="47"/>
        <v>3.3000000000000003</v>
      </c>
      <c r="L98" s="69">
        <f t="shared" si="47"/>
        <v>0.10666666666666667</v>
      </c>
      <c r="M98" s="69">
        <f t="shared" si="47"/>
        <v>0</v>
      </c>
      <c r="N98" s="69">
        <f t="shared" si="47"/>
        <v>58.143333333333338</v>
      </c>
      <c r="O98" s="69"/>
      <c r="P98" s="69">
        <f t="shared" ref="P98" si="48">AVERAGE(P37:P66)</f>
        <v>9.2200000000000006</v>
      </c>
      <c r="Q98" s="69">
        <f t="shared" ref="Q98:R98" si="49">AVERAGE(Q36:Q65)</f>
        <v>35.663333333333334</v>
      </c>
      <c r="R98" s="32">
        <f t="shared" si="49"/>
        <v>13.503333333333332</v>
      </c>
    </row>
    <row r="99" spans="1:18" x14ac:dyDescent="0.2">
      <c r="A99" s="17" t="s">
        <v>18</v>
      </c>
      <c r="B99" s="7">
        <f>MEDIAN(B37:B66)</f>
        <v>0</v>
      </c>
      <c r="C99" s="7">
        <f t="shared" ref="C99:G99" si="50">MEDIAN(C37:C66)</f>
        <v>0</v>
      </c>
      <c r="D99" s="7">
        <f t="shared" si="50"/>
        <v>0</v>
      </c>
      <c r="E99" s="7">
        <f t="shared" si="50"/>
        <v>0.4</v>
      </c>
      <c r="F99" s="7">
        <f t="shared" si="50"/>
        <v>5.8</v>
      </c>
      <c r="G99" s="7">
        <f t="shared" si="50"/>
        <v>12.15</v>
      </c>
      <c r="H99" s="7">
        <f>MEDIAN(H36:H65)</f>
        <v>12.25</v>
      </c>
      <c r="I99" s="7">
        <f t="shared" ref="I99:N99" si="51">MEDIAN(I36:I65)</f>
        <v>9</v>
      </c>
      <c r="J99" s="7">
        <f t="shared" si="51"/>
        <v>8</v>
      </c>
      <c r="K99" s="7">
        <f t="shared" si="51"/>
        <v>2.8499999999999996</v>
      </c>
      <c r="L99" s="7">
        <f t="shared" si="51"/>
        <v>0</v>
      </c>
      <c r="M99" s="7">
        <f t="shared" si="51"/>
        <v>0</v>
      </c>
      <c r="N99" s="7">
        <f t="shared" si="51"/>
        <v>61.050000000000011</v>
      </c>
      <c r="O99" s="7"/>
      <c r="P99" s="7">
        <f t="shared" ref="P99" si="52">MEDIAN(P37:P66)</f>
        <v>7.15</v>
      </c>
      <c r="Q99" s="7">
        <f t="shared" ref="Q99:R99" si="53">MEDIAN(Q36:Q65)</f>
        <v>34.65</v>
      </c>
      <c r="R99" s="32">
        <f t="shared" si="53"/>
        <v>11.75</v>
      </c>
    </row>
    <row r="100" spans="1:18" x14ac:dyDescent="0.2">
      <c r="A100" s="18" t="s">
        <v>19</v>
      </c>
      <c r="B100" s="7">
        <f>STDEVP(B37:B66)</f>
        <v>0</v>
      </c>
      <c r="C100" s="7">
        <f t="shared" ref="C100:G100" si="54">STDEVP(C37:C66)</f>
        <v>0</v>
      </c>
      <c r="D100" s="7">
        <f t="shared" si="54"/>
        <v>1.7950549357115014E-2</v>
      </c>
      <c r="E100" s="7">
        <f t="shared" si="54"/>
        <v>1.0751537357771472</v>
      </c>
      <c r="F100" s="7">
        <f t="shared" si="54"/>
        <v>8.4336501916759357</v>
      </c>
      <c r="G100" s="7">
        <f t="shared" si="54"/>
        <v>7.3114408064803875</v>
      </c>
      <c r="H100" s="7">
        <f>STDEVP(H36:H65)</f>
        <v>7.4152253281115232</v>
      </c>
      <c r="I100" s="7">
        <f t="shared" ref="I100:N100" si="55">STDEVP(I36:I65)</f>
        <v>5.4065967936298822</v>
      </c>
      <c r="J100" s="7">
        <f t="shared" si="55"/>
        <v>6.7179601732139513</v>
      </c>
      <c r="K100" s="7">
        <f t="shared" si="55"/>
        <v>3.205516079094493</v>
      </c>
      <c r="L100" s="7">
        <f t="shared" si="55"/>
        <v>0.27194770739161511</v>
      </c>
      <c r="M100" s="7">
        <f t="shared" si="55"/>
        <v>0</v>
      </c>
      <c r="N100" s="7">
        <f t="shared" si="55"/>
        <v>15.748072545200198</v>
      </c>
      <c r="O100" s="7"/>
      <c r="P100" s="7">
        <f t="shared" ref="P100" si="56">STDEVP(P37:P66)</f>
        <v>8.348668556522453</v>
      </c>
      <c r="Q100" s="7">
        <f t="shared" ref="Q100:R100" si="57">STDEVP(Q36:Q65)</f>
        <v>11.360178500162535</v>
      </c>
      <c r="R100" s="32">
        <f t="shared" si="57"/>
        <v>7.5216790383235299</v>
      </c>
    </row>
    <row r="101" spans="1:18" x14ac:dyDescent="0.2">
      <c r="A101" s="19" t="s">
        <v>12</v>
      </c>
      <c r="B101" s="3">
        <f>MAX(B37:B66)</f>
        <v>0</v>
      </c>
      <c r="C101" s="3">
        <f t="shared" ref="C101:G101" si="58">MAX(C37:C66)</f>
        <v>0</v>
      </c>
      <c r="D101" s="3">
        <f t="shared" si="58"/>
        <v>0.1</v>
      </c>
      <c r="E101" s="3">
        <f t="shared" si="58"/>
        <v>4.5999999999999996</v>
      </c>
      <c r="F101" s="3">
        <f t="shared" si="58"/>
        <v>41.2</v>
      </c>
      <c r="G101" s="3">
        <f t="shared" si="58"/>
        <v>31.3</v>
      </c>
      <c r="H101" s="3">
        <f>MAX(H36:H65)</f>
        <v>30.5</v>
      </c>
      <c r="I101" s="3">
        <f t="shared" ref="I101:N101" si="59">MAX(I36:I65)</f>
        <v>24.6</v>
      </c>
      <c r="J101" s="3">
        <f t="shared" si="59"/>
        <v>26.4</v>
      </c>
      <c r="K101" s="3">
        <f t="shared" si="59"/>
        <v>13.6</v>
      </c>
      <c r="L101" s="3">
        <f t="shared" si="59"/>
        <v>1.4</v>
      </c>
      <c r="M101" s="3">
        <f t="shared" si="59"/>
        <v>0</v>
      </c>
      <c r="N101" s="3">
        <f t="shared" si="59"/>
        <v>86.5</v>
      </c>
      <c r="O101" s="3"/>
      <c r="P101" s="3">
        <f t="shared" ref="P101" si="60">MAX(P37:P66)</f>
        <v>42.300000000000004</v>
      </c>
      <c r="Q101" s="3">
        <f t="shared" ref="Q101:R101" si="61">MAX(Q36:Q65)</f>
        <v>59.900000000000006</v>
      </c>
      <c r="R101" s="56">
        <f t="shared" si="61"/>
        <v>30.6</v>
      </c>
    </row>
    <row r="102" spans="1:18" x14ac:dyDescent="0.2">
      <c r="A102" s="20" t="s">
        <v>13</v>
      </c>
      <c r="B102" s="58">
        <f>MIN(B37:B66)</f>
        <v>0</v>
      </c>
      <c r="C102" s="58">
        <f t="shared" ref="C102:G102" si="62">MIN(C37:C66)</f>
        <v>0</v>
      </c>
      <c r="D102" s="58">
        <f t="shared" si="62"/>
        <v>0</v>
      </c>
      <c r="E102" s="58">
        <f t="shared" si="62"/>
        <v>0</v>
      </c>
      <c r="F102" s="58">
        <f t="shared" si="62"/>
        <v>0.8</v>
      </c>
      <c r="G102" s="58">
        <f t="shared" si="62"/>
        <v>2.8</v>
      </c>
      <c r="H102" s="58">
        <f>MIN(H36:H65)</f>
        <v>2.4</v>
      </c>
      <c r="I102" s="58">
        <f t="shared" ref="I102:N102" si="63">MIN(I36:I65)</f>
        <v>1</v>
      </c>
      <c r="J102" s="58">
        <f t="shared" si="63"/>
        <v>0</v>
      </c>
      <c r="K102" s="58">
        <f t="shared" si="63"/>
        <v>0</v>
      </c>
      <c r="L102" s="58">
        <f t="shared" si="63"/>
        <v>0</v>
      </c>
      <c r="M102" s="58">
        <f t="shared" si="63"/>
        <v>0</v>
      </c>
      <c r="N102" s="58">
        <f t="shared" si="63"/>
        <v>28.9</v>
      </c>
      <c r="O102" s="58"/>
      <c r="P102" s="58">
        <f t="shared" ref="P102" si="64">MIN(P37:P66)</f>
        <v>1.4</v>
      </c>
      <c r="Q102" s="58">
        <f t="shared" ref="Q102:R102" si="65">MIN(Q36:Q65)</f>
        <v>15.5</v>
      </c>
      <c r="R102" s="60">
        <f t="shared" si="65"/>
        <v>1.4</v>
      </c>
    </row>
    <row r="103" spans="1:18" x14ac:dyDescent="0.2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1:18" x14ac:dyDescent="0.2">
      <c r="A104" s="24" t="s">
        <v>97</v>
      </c>
      <c r="B104" s="24">
        <v>1971</v>
      </c>
      <c r="C104" s="24">
        <v>2000</v>
      </c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1"/>
    </row>
    <row r="105" spans="1:18" x14ac:dyDescent="0.2">
      <c r="A105" s="16" t="s">
        <v>17</v>
      </c>
      <c r="B105" s="69">
        <f>AVERAGE(B27:B56)</f>
        <v>0</v>
      </c>
      <c r="C105" s="69">
        <f t="shared" ref="C105:G105" si="66">AVERAGE(C27:C56)</f>
        <v>0</v>
      </c>
      <c r="D105" s="69">
        <f t="shared" si="66"/>
        <v>3.3333333333333335E-3</v>
      </c>
      <c r="E105" s="69">
        <f t="shared" si="66"/>
        <v>0.52999999999999992</v>
      </c>
      <c r="F105" s="69">
        <f t="shared" si="66"/>
        <v>8.6933333333333351</v>
      </c>
      <c r="G105" s="69">
        <f t="shared" si="66"/>
        <v>12.500000000000004</v>
      </c>
      <c r="H105" s="69">
        <f>AVERAGE(H26:H55)</f>
        <v>14.756666666666664</v>
      </c>
      <c r="I105" s="69">
        <f t="shared" ref="I105:N105" si="67">AVERAGE(I26:I55)</f>
        <v>8.2966666666666686</v>
      </c>
      <c r="J105" s="69">
        <f t="shared" si="67"/>
        <v>9.5</v>
      </c>
      <c r="K105" s="69">
        <f t="shared" si="67"/>
        <v>3.0133333333333328</v>
      </c>
      <c r="L105" s="69">
        <f t="shared" si="67"/>
        <v>9.3333333333333338E-2</v>
      </c>
      <c r="M105" s="69">
        <f t="shared" si="67"/>
        <v>0</v>
      </c>
      <c r="N105" s="69">
        <f t="shared" si="67"/>
        <v>56.976666666666652</v>
      </c>
      <c r="O105" s="69"/>
      <c r="P105" s="69">
        <f t="shared" ref="P105" si="68">AVERAGE(P27:P56)</f>
        <v>9.2266666666666683</v>
      </c>
      <c r="Q105" s="69">
        <f t="shared" ref="Q105:R105" si="69">AVERAGE(Q26:Q55)</f>
        <v>35.293333333333329</v>
      </c>
      <c r="R105" s="72">
        <f t="shared" si="69"/>
        <v>12.606666666666666</v>
      </c>
    </row>
    <row r="106" spans="1:18" x14ac:dyDescent="0.2">
      <c r="A106" s="17" t="s">
        <v>18</v>
      </c>
      <c r="B106" s="7">
        <f>MEDIAN(B27:B56)</f>
        <v>0</v>
      </c>
      <c r="C106" s="7">
        <f t="shared" ref="C106:G106" si="70">MEDIAN(C27:C56)</f>
        <v>0</v>
      </c>
      <c r="D106" s="7">
        <f t="shared" si="70"/>
        <v>0</v>
      </c>
      <c r="E106" s="7">
        <f t="shared" si="70"/>
        <v>0.2</v>
      </c>
      <c r="F106" s="7">
        <f t="shared" si="70"/>
        <v>6.25</v>
      </c>
      <c r="G106" s="7">
        <f t="shared" si="70"/>
        <v>11.15</v>
      </c>
      <c r="H106" s="7">
        <f>MEDIAN(H26:H55)</f>
        <v>13.7</v>
      </c>
      <c r="I106" s="7">
        <f t="shared" ref="I106:N106" si="71">MEDIAN(I26:I55)</f>
        <v>7.3000000000000007</v>
      </c>
      <c r="J106" s="7">
        <f t="shared" si="71"/>
        <v>8.4499999999999993</v>
      </c>
      <c r="K106" s="7">
        <f t="shared" si="71"/>
        <v>2.5</v>
      </c>
      <c r="L106" s="7">
        <f t="shared" si="71"/>
        <v>0</v>
      </c>
      <c r="M106" s="7">
        <f t="shared" si="71"/>
        <v>0</v>
      </c>
      <c r="N106" s="7">
        <f t="shared" si="71"/>
        <v>56.900000000000006</v>
      </c>
      <c r="O106" s="7"/>
      <c r="P106" s="7">
        <f t="shared" ref="P106" si="72">MEDIAN(P27:P56)</f>
        <v>7.3000000000000007</v>
      </c>
      <c r="Q106" s="7">
        <f t="shared" ref="Q106:R106" si="73">MEDIAN(Q26:Q55)</f>
        <v>34</v>
      </c>
      <c r="R106" s="32">
        <f t="shared" si="73"/>
        <v>12.15</v>
      </c>
    </row>
    <row r="107" spans="1:18" x14ac:dyDescent="0.2">
      <c r="A107" s="18" t="s">
        <v>19</v>
      </c>
      <c r="B107" s="7">
        <f>STDEVP(B27:B56)</f>
        <v>0</v>
      </c>
      <c r="C107" s="7">
        <f t="shared" ref="C107:G107" si="74">STDEVP(C27:C56)</f>
        <v>0</v>
      </c>
      <c r="D107" s="7">
        <f t="shared" si="74"/>
        <v>1.7950549357115014E-2</v>
      </c>
      <c r="E107" s="7">
        <f t="shared" si="74"/>
        <v>0.68124885321004403</v>
      </c>
      <c r="F107" s="7">
        <f t="shared" si="74"/>
        <v>8.3452155288058449</v>
      </c>
      <c r="G107" s="7">
        <f t="shared" si="74"/>
        <v>6.2038160299394143</v>
      </c>
      <c r="H107" s="7">
        <f>STDEVP(H26:H55)</f>
        <v>7.360329853719576</v>
      </c>
      <c r="I107" s="7">
        <f t="shared" ref="I107:N107" si="75">STDEVP(I26:I55)</f>
        <v>4.4583616821528631</v>
      </c>
      <c r="J107" s="7">
        <f t="shared" si="75"/>
        <v>5.937676313171675</v>
      </c>
      <c r="K107" s="7">
        <f t="shared" si="75"/>
        <v>2.7570193244798915</v>
      </c>
      <c r="L107" s="7">
        <f t="shared" si="75"/>
        <v>0.19821424996424675</v>
      </c>
      <c r="M107" s="7">
        <f t="shared" si="75"/>
        <v>0</v>
      </c>
      <c r="N107" s="7">
        <f t="shared" si="75"/>
        <v>15.883024131303138</v>
      </c>
      <c r="O107" s="7"/>
      <c r="P107" s="7">
        <f t="shared" ref="P107" si="76">STDEVP(P27:P56)</f>
        <v>8.3936457447815176</v>
      </c>
      <c r="Q107" s="7">
        <f t="shared" ref="Q107:R107" si="77">STDEVP(Q26:Q55)</f>
        <v>10.724393792761544</v>
      </c>
      <c r="R107" s="32">
        <f t="shared" si="77"/>
        <v>6.2194819362673233</v>
      </c>
    </row>
    <row r="108" spans="1:18" x14ac:dyDescent="0.2">
      <c r="A108" s="19" t="s">
        <v>12</v>
      </c>
      <c r="B108" s="3">
        <f>MAX(B27:B56)</f>
        <v>0</v>
      </c>
      <c r="C108" s="3">
        <f t="shared" ref="C108:G108" si="78">MAX(C27:C56)</f>
        <v>0</v>
      </c>
      <c r="D108" s="3">
        <f t="shared" si="78"/>
        <v>0.1</v>
      </c>
      <c r="E108" s="3">
        <f t="shared" si="78"/>
        <v>2.5</v>
      </c>
      <c r="F108" s="3">
        <f t="shared" si="78"/>
        <v>41.2</v>
      </c>
      <c r="G108" s="3">
        <f t="shared" si="78"/>
        <v>31.3</v>
      </c>
      <c r="H108" s="3">
        <f>MAX(H26:H55)</f>
        <v>30.5</v>
      </c>
      <c r="I108" s="3">
        <f t="shared" ref="I108:N108" si="79">MAX(I26:I55)</f>
        <v>18.3</v>
      </c>
      <c r="J108" s="3">
        <f t="shared" si="79"/>
        <v>26.4</v>
      </c>
      <c r="K108" s="3">
        <f t="shared" si="79"/>
        <v>12</v>
      </c>
      <c r="L108" s="3">
        <f t="shared" si="79"/>
        <v>0.9</v>
      </c>
      <c r="M108" s="3">
        <f t="shared" si="79"/>
        <v>0</v>
      </c>
      <c r="N108" s="3">
        <f t="shared" si="79"/>
        <v>86.5</v>
      </c>
      <c r="O108" s="7"/>
      <c r="P108" s="3">
        <f t="shared" ref="P108" si="80">MAX(P27:P56)</f>
        <v>42.300000000000004</v>
      </c>
      <c r="Q108" s="3">
        <f t="shared" ref="Q108:R108" si="81">MAX(Q26:Q55)</f>
        <v>59.900000000000006</v>
      </c>
      <c r="R108" s="56">
        <f t="shared" si="81"/>
        <v>29.2</v>
      </c>
    </row>
    <row r="109" spans="1:18" x14ac:dyDescent="0.2">
      <c r="A109" s="20" t="s">
        <v>13</v>
      </c>
      <c r="B109" s="58">
        <f>MIN(B27:B56)</f>
        <v>0</v>
      </c>
      <c r="C109" s="58">
        <f t="shared" ref="C109:G109" si="82">MIN(C27:C56)</f>
        <v>0</v>
      </c>
      <c r="D109" s="58">
        <f t="shared" si="82"/>
        <v>0</v>
      </c>
      <c r="E109" s="58">
        <f t="shared" si="82"/>
        <v>0</v>
      </c>
      <c r="F109" s="58">
        <f t="shared" si="82"/>
        <v>0.8</v>
      </c>
      <c r="G109" s="58">
        <f t="shared" si="82"/>
        <v>2.8</v>
      </c>
      <c r="H109" s="58">
        <f>MIN(H26:H55)</f>
        <v>2.4</v>
      </c>
      <c r="I109" s="58">
        <f t="shared" ref="I109:N109" si="83">MIN(I26:I55)</f>
        <v>1</v>
      </c>
      <c r="J109" s="58">
        <f t="shared" si="83"/>
        <v>0.3</v>
      </c>
      <c r="K109" s="58">
        <f t="shared" si="83"/>
        <v>0</v>
      </c>
      <c r="L109" s="58">
        <f t="shared" si="83"/>
        <v>0</v>
      </c>
      <c r="M109" s="58">
        <f t="shared" si="83"/>
        <v>0</v>
      </c>
      <c r="N109" s="58">
        <f t="shared" si="83"/>
        <v>28.9</v>
      </c>
      <c r="O109" s="73"/>
      <c r="P109" s="58">
        <f t="shared" ref="P109" si="84">MIN(P27:P56)</f>
        <v>0.9</v>
      </c>
      <c r="Q109" s="58">
        <f t="shared" ref="Q109:R109" si="85">MIN(Q26:Q55)</f>
        <v>15.5</v>
      </c>
      <c r="R109" s="60">
        <f t="shared" si="85"/>
        <v>2.1</v>
      </c>
    </row>
    <row r="110" spans="1:18" x14ac:dyDescent="0.2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1:18" x14ac:dyDescent="0.2">
      <c r="A111" s="24" t="s">
        <v>97</v>
      </c>
      <c r="B111" s="24">
        <v>1961</v>
      </c>
      <c r="C111" s="24">
        <v>1990</v>
      </c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</row>
    <row r="112" spans="1:18" x14ac:dyDescent="0.2">
      <c r="A112" s="16" t="s">
        <v>17</v>
      </c>
      <c r="B112" s="69">
        <f>AVERAGE(B17:B46)</f>
        <v>0</v>
      </c>
      <c r="C112" s="69">
        <f t="shared" ref="C112:G112" si="86">AVERAGE(C17:C46)</f>
        <v>0</v>
      </c>
      <c r="D112" s="69">
        <f t="shared" si="86"/>
        <v>0</v>
      </c>
      <c r="E112" s="69">
        <f t="shared" si="86"/>
        <v>0.41333333333333333</v>
      </c>
      <c r="F112" s="69">
        <f t="shared" si="86"/>
        <v>6.8200000000000012</v>
      </c>
      <c r="G112" s="69">
        <f t="shared" si="86"/>
        <v>13.306666666666668</v>
      </c>
      <c r="H112" s="69">
        <f>AVERAGE(H16:H45)</f>
        <v>13.666666666666668</v>
      </c>
      <c r="I112" s="69">
        <f t="shared" ref="I112:N112" si="87">AVERAGE(I16:I45)</f>
        <v>8.2166666666666668</v>
      </c>
      <c r="J112" s="69">
        <f t="shared" si="87"/>
        <v>10.093333333333334</v>
      </c>
      <c r="K112" s="69">
        <f t="shared" si="87"/>
        <v>2.9566666666666674</v>
      </c>
      <c r="L112" s="69">
        <f t="shared" si="87"/>
        <v>9.9999999999999992E-2</v>
      </c>
      <c r="M112" s="69">
        <f t="shared" si="87"/>
        <v>0</v>
      </c>
      <c r="N112" s="69">
        <f t="shared" si="87"/>
        <v>55.350000000000009</v>
      </c>
      <c r="O112" s="69"/>
      <c r="P112" s="69">
        <f t="shared" ref="P112" si="88">AVERAGE(P17:P46)</f>
        <v>7.2333333333333352</v>
      </c>
      <c r="Q112" s="69">
        <f t="shared" ref="Q112:R112" si="89">AVERAGE(Q16:Q45)</f>
        <v>34.953333333333333</v>
      </c>
      <c r="R112" s="32">
        <f t="shared" si="89"/>
        <v>13.15</v>
      </c>
    </row>
    <row r="113" spans="1:18" x14ac:dyDescent="0.2">
      <c r="A113" s="17" t="s">
        <v>18</v>
      </c>
      <c r="B113" s="7">
        <f>MEDIAN(B17:B46)</f>
        <v>0</v>
      </c>
      <c r="C113" s="7">
        <f t="shared" ref="C113:G113" si="90">MEDIAN(C17:C46)</f>
        <v>0</v>
      </c>
      <c r="D113" s="7">
        <f t="shared" si="90"/>
        <v>0</v>
      </c>
      <c r="E113" s="7">
        <f t="shared" si="90"/>
        <v>0.1</v>
      </c>
      <c r="F113" s="7">
        <f t="shared" si="90"/>
        <v>5.1999999999999993</v>
      </c>
      <c r="G113" s="7">
        <f t="shared" si="90"/>
        <v>12.4</v>
      </c>
      <c r="H113" s="7">
        <f>MEDIAN(H16:H45)</f>
        <v>12.1</v>
      </c>
      <c r="I113" s="7">
        <f t="shared" ref="I113:N113" si="91">MEDIAN(I16:I45)</f>
        <v>6.6</v>
      </c>
      <c r="J113" s="7">
        <f t="shared" si="91"/>
        <v>9.6000000000000014</v>
      </c>
      <c r="K113" s="7">
        <f t="shared" si="91"/>
        <v>2.3499999999999996</v>
      </c>
      <c r="L113" s="7">
        <f t="shared" si="91"/>
        <v>0</v>
      </c>
      <c r="M113" s="7">
        <f t="shared" si="91"/>
        <v>0</v>
      </c>
      <c r="N113" s="7">
        <f t="shared" si="91"/>
        <v>60.1</v>
      </c>
      <c r="O113" s="7"/>
      <c r="P113" s="7">
        <f t="shared" ref="P113" si="92">MEDIAN(P17:P46)</f>
        <v>6.35</v>
      </c>
      <c r="Q113" s="7">
        <f t="shared" ref="Q113:R113" si="93">MEDIAN(Q16:Q45)</f>
        <v>35.65</v>
      </c>
      <c r="R113" s="32">
        <f t="shared" si="93"/>
        <v>12.45</v>
      </c>
    </row>
    <row r="114" spans="1:18" x14ac:dyDescent="0.2">
      <c r="A114" s="18" t="s">
        <v>19</v>
      </c>
      <c r="B114" s="7">
        <f>STDEVP(B17:B46)</f>
        <v>0</v>
      </c>
      <c r="C114" s="7">
        <f t="shared" ref="C114:G114" si="94">STDEVP(C17:C46)</f>
        <v>0</v>
      </c>
      <c r="D114" s="7">
        <f t="shared" si="94"/>
        <v>0</v>
      </c>
      <c r="E114" s="7">
        <f t="shared" si="94"/>
        <v>0.5800766232911726</v>
      </c>
      <c r="F114" s="7">
        <f t="shared" si="94"/>
        <v>5.6203439989618662</v>
      </c>
      <c r="G114" s="7">
        <f t="shared" si="94"/>
        <v>6.7599276787715841</v>
      </c>
      <c r="H114" s="7">
        <f>STDEVP(H16:H45)</f>
        <v>8.2521243056291578</v>
      </c>
      <c r="I114" s="7">
        <f t="shared" ref="I114:N114" si="95">STDEVP(I16:I45)</f>
        <v>4.7447573407100814</v>
      </c>
      <c r="J114" s="7">
        <f t="shared" si="95"/>
        <v>6.3775613590845923</v>
      </c>
      <c r="K114" s="7">
        <f t="shared" si="95"/>
        <v>2.619247135257678</v>
      </c>
      <c r="L114" s="7">
        <f t="shared" si="95"/>
        <v>0.20165977949672234</v>
      </c>
      <c r="M114" s="7">
        <f t="shared" si="95"/>
        <v>0</v>
      </c>
      <c r="N114" s="7">
        <f t="shared" si="95"/>
        <v>16.348593211649714</v>
      </c>
      <c r="O114" s="7"/>
      <c r="P114" s="7">
        <f t="shared" ref="P114" si="96">STDEVP(P17:P46)</f>
        <v>5.5880427899419489</v>
      </c>
      <c r="Q114" s="7">
        <f t="shared" ref="Q114:R114" si="97">STDEVP(Q16:Q45)</f>
        <v>13.197391998253144</v>
      </c>
      <c r="R114" s="32">
        <f t="shared" si="97"/>
        <v>6.8709897394771335</v>
      </c>
    </row>
    <row r="115" spans="1:18" x14ac:dyDescent="0.2">
      <c r="A115" s="19" t="s">
        <v>12</v>
      </c>
      <c r="B115" s="7">
        <f>MAX(B17:B46)</f>
        <v>0</v>
      </c>
      <c r="C115" s="7">
        <f t="shared" ref="C115:G115" si="98">MAX(C17:C46)</f>
        <v>0</v>
      </c>
      <c r="D115" s="7">
        <f t="shared" si="98"/>
        <v>0</v>
      </c>
      <c r="E115" s="7">
        <f t="shared" si="98"/>
        <v>2.2000000000000002</v>
      </c>
      <c r="F115" s="7">
        <f t="shared" si="98"/>
        <v>26</v>
      </c>
      <c r="G115" s="7">
        <f t="shared" si="98"/>
        <v>33.5</v>
      </c>
      <c r="H115" s="7">
        <f>MAX(H16:H45)</f>
        <v>32.9</v>
      </c>
      <c r="I115" s="7">
        <f t="shared" ref="I115:N115" si="99">MAX(I16:I45)</f>
        <v>18.3</v>
      </c>
      <c r="J115" s="7">
        <f t="shared" si="99"/>
        <v>26.4</v>
      </c>
      <c r="K115" s="7">
        <f t="shared" si="99"/>
        <v>12</v>
      </c>
      <c r="L115" s="7">
        <f t="shared" si="99"/>
        <v>0.9</v>
      </c>
      <c r="M115" s="7">
        <f t="shared" si="99"/>
        <v>0</v>
      </c>
      <c r="N115" s="7">
        <f t="shared" si="99"/>
        <v>78.600000000000009</v>
      </c>
      <c r="O115" s="7"/>
      <c r="P115" s="7">
        <f t="shared" ref="P115" si="100">MAX(P17:P46)</f>
        <v>26</v>
      </c>
      <c r="Q115" s="7">
        <f t="shared" ref="Q115:R115" si="101">MAX(Q16:Q45)</f>
        <v>65.8</v>
      </c>
      <c r="R115" s="32">
        <f t="shared" si="101"/>
        <v>30.5</v>
      </c>
    </row>
    <row r="116" spans="1:18" x14ac:dyDescent="0.2">
      <c r="A116" s="20" t="s">
        <v>13</v>
      </c>
      <c r="B116" s="73">
        <f>MIN(B17:B46)</f>
        <v>0</v>
      </c>
      <c r="C116" s="73">
        <f t="shared" ref="C116:G116" si="102">MIN(C17:C46)</f>
        <v>0</v>
      </c>
      <c r="D116" s="73">
        <f t="shared" si="102"/>
        <v>0</v>
      </c>
      <c r="E116" s="73">
        <f t="shared" si="102"/>
        <v>0</v>
      </c>
      <c r="F116" s="73">
        <f t="shared" si="102"/>
        <v>0.8</v>
      </c>
      <c r="G116" s="73">
        <f t="shared" si="102"/>
        <v>2.8</v>
      </c>
      <c r="H116" s="73">
        <f>MIN(H16:H45)</f>
        <v>2</v>
      </c>
      <c r="I116" s="73">
        <f t="shared" ref="I116:N116" si="103">MIN(I16:I45)</f>
        <v>1.1000000000000001</v>
      </c>
      <c r="J116" s="73">
        <f t="shared" si="103"/>
        <v>0.3</v>
      </c>
      <c r="K116" s="73">
        <f t="shared" si="103"/>
        <v>0</v>
      </c>
      <c r="L116" s="73">
        <f t="shared" si="103"/>
        <v>0</v>
      </c>
      <c r="M116" s="73">
        <f t="shared" si="103"/>
        <v>0</v>
      </c>
      <c r="N116" s="73">
        <f t="shared" si="103"/>
        <v>23.5</v>
      </c>
      <c r="O116" s="73"/>
      <c r="P116" s="73">
        <f t="shared" ref="P116" si="104">MIN(P17:P46)</f>
        <v>0.9</v>
      </c>
      <c r="Q116" s="73">
        <f t="shared" ref="Q116:R116" si="105">MIN(Q16:Q45)</f>
        <v>13.1</v>
      </c>
      <c r="R116" s="74">
        <f t="shared" si="105"/>
        <v>2.1</v>
      </c>
    </row>
    <row r="117" spans="1:18" x14ac:dyDescent="0.2">
      <c r="A117" s="9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1:18" x14ac:dyDescent="0.2">
      <c r="A118" s="24" t="s">
        <v>97</v>
      </c>
      <c r="B118" s="24">
        <v>1951</v>
      </c>
      <c r="C118" s="24">
        <v>1980</v>
      </c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</row>
    <row r="119" spans="1:18" x14ac:dyDescent="0.2">
      <c r="A119" s="16" t="s">
        <v>17</v>
      </c>
      <c r="B119" s="69">
        <f>AVERAGE(B7:B36)</f>
        <v>0</v>
      </c>
      <c r="C119" s="69">
        <f t="shared" ref="C119:G119" si="106">AVERAGE(C7:C36)</f>
        <v>0</v>
      </c>
      <c r="D119" s="69">
        <f t="shared" si="106"/>
        <v>0</v>
      </c>
      <c r="E119" s="69">
        <f t="shared" si="106"/>
        <v>0.40999999999999992</v>
      </c>
      <c r="F119" s="69">
        <f t="shared" si="106"/>
        <v>6.2266666666666648</v>
      </c>
      <c r="G119" s="69">
        <f t="shared" si="106"/>
        <v>11.086666666666666</v>
      </c>
      <c r="H119" s="69">
        <f>AVERAGE(H6:H35)</f>
        <v>12.266666666666669</v>
      </c>
      <c r="I119" s="69">
        <f t="shared" ref="I119:N119" si="107">AVERAGE(I6:I35)</f>
        <v>8.3433333333333355</v>
      </c>
      <c r="J119" s="69">
        <f t="shared" si="107"/>
        <v>10.416666666666666</v>
      </c>
      <c r="K119" s="69">
        <f t="shared" si="107"/>
        <v>2.5433333333333334</v>
      </c>
      <c r="L119" s="69">
        <f t="shared" si="107"/>
        <v>0.2533333333333333</v>
      </c>
      <c r="M119" s="69">
        <f t="shared" si="107"/>
        <v>0</v>
      </c>
      <c r="N119" s="69">
        <f t="shared" si="107"/>
        <v>52.283333333333331</v>
      </c>
      <c r="O119" s="69"/>
      <c r="P119" s="69">
        <f t="shared" ref="P119" si="108">AVERAGE(P7:P36)</f>
        <v>6.6366666666666658</v>
      </c>
      <c r="Q119" s="69">
        <f t="shared" ref="Q119:R119" si="109">AVERAGE(Q6:Q35)</f>
        <v>32.296666666666667</v>
      </c>
      <c r="R119" s="32">
        <f t="shared" si="109"/>
        <v>13.213333333333335</v>
      </c>
    </row>
    <row r="120" spans="1:18" x14ac:dyDescent="0.2">
      <c r="A120" s="17" t="s">
        <v>18</v>
      </c>
      <c r="B120" s="7">
        <f>MEDIAN(B7:B36)</f>
        <v>0</v>
      </c>
      <c r="C120" s="7">
        <f t="shared" ref="C120:G120" si="110">MEDIAN(C7:C36)</f>
        <v>0</v>
      </c>
      <c r="D120" s="7">
        <f t="shared" si="110"/>
        <v>0</v>
      </c>
      <c r="E120" s="7">
        <f t="shared" si="110"/>
        <v>0</v>
      </c>
      <c r="F120" s="7">
        <f t="shared" si="110"/>
        <v>5.9499999999999993</v>
      </c>
      <c r="G120" s="7">
        <f t="shared" si="110"/>
        <v>10.75</v>
      </c>
      <c r="H120" s="7">
        <f>MEDIAN(H6:H35)</f>
        <v>10.45</v>
      </c>
      <c r="I120" s="7">
        <f t="shared" ref="I120:N120" si="111">MEDIAN(I6:I35)</f>
        <v>7.25</v>
      </c>
      <c r="J120" s="7">
        <f t="shared" si="111"/>
        <v>10.25</v>
      </c>
      <c r="K120" s="7">
        <f t="shared" si="111"/>
        <v>2.1500000000000004</v>
      </c>
      <c r="L120" s="7">
        <f t="shared" si="111"/>
        <v>0</v>
      </c>
      <c r="M120" s="7">
        <f t="shared" si="111"/>
        <v>0</v>
      </c>
      <c r="N120" s="7">
        <f t="shared" si="111"/>
        <v>48.2</v>
      </c>
      <c r="O120" s="7"/>
      <c r="P120" s="7">
        <f t="shared" ref="P120" si="112">MEDIAN(P7:P36)</f>
        <v>6.9</v>
      </c>
      <c r="Q120" s="7">
        <f t="shared" ref="Q120:R120" si="113">MEDIAN(Q6:Q35)</f>
        <v>30.35</v>
      </c>
      <c r="R120" s="32">
        <f t="shared" si="113"/>
        <v>12.350000000000001</v>
      </c>
    </row>
    <row r="121" spans="1:18" x14ac:dyDescent="0.2">
      <c r="A121" s="18" t="s">
        <v>19</v>
      </c>
      <c r="B121" s="7">
        <f>STDEVP(B7:B36)</f>
        <v>0</v>
      </c>
      <c r="C121" s="7">
        <f t="shared" ref="C121:G121" si="114">STDEVP(C7:C36)</f>
        <v>0</v>
      </c>
      <c r="D121" s="7">
        <f t="shared" si="114"/>
        <v>0</v>
      </c>
      <c r="E121" s="7">
        <f t="shared" si="114"/>
        <v>0.86114265175211657</v>
      </c>
      <c r="F121" s="7">
        <f t="shared" si="114"/>
        <v>3.9521246044234122</v>
      </c>
      <c r="G121" s="7">
        <f t="shared" si="114"/>
        <v>6.9253030419052575</v>
      </c>
      <c r="H121" s="7">
        <f>STDEVP(H6:H35)</f>
        <v>7.8464570915088068</v>
      </c>
      <c r="I121" s="7">
        <f t="shared" ref="I121:N121" si="115">STDEVP(I6:I35)</f>
        <v>4.8815764757800197</v>
      </c>
      <c r="J121" s="7">
        <f t="shared" si="115"/>
        <v>6.7259737006787521</v>
      </c>
      <c r="K121" s="7">
        <f t="shared" si="115"/>
        <v>2.1705119723747726</v>
      </c>
      <c r="L121" s="7">
        <f t="shared" si="115"/>
        <v>0.83015393485519029</v>
      </c>
      <c r="M121" s="7">
        <f t="shared" si="115"/>
        <v>0</v>
      </c>
      <c r="N121" s="7">
        <f t="shared" si="115"/>
        <v>16.042341544245421</v>
      </c>
      <c r="O121" s="7"/>
      <c r="P121" s="7">
        <f t="shared" ref="P121" si="116">STDEVP(P7:P36)</f>
        <v>4.0722216158859661</v>
      </c>
      <c r="Q121" s="7">
        <f t="shared" ref="Q121:R121" si="117">STDEVP(Q6:Q35)</f>
        <v>13.512968667995285</v>
      </c>
      <c r="R121" s="32">
        <f t="shared" si="117"/>
        <v>7.4353988161735822</v>
      </c>
    </row>
    <row r="122" spans="1:18" x14ac:dyDescent="0.2">
      <c r="A122" s="19" t="s">
        <v>12</v>
      </c>
      <c r="B122" s="7">
        <f>MAX(B7:B36)</f>
        <v>0</v>
      </c>
      <c r="C122" s="7">
        <f t="shared" ref="C122:G122" si="118">MAX(C7:C36)</f>
        <v>0</v>
      </c>
      <c r="D122" s="7">
        <f t="shared" si="118"/>
        <v>0</v>
      </c>
      <c r="E122" s="7">
        <f t="shared" si="118"/>
        <v>4.4000000000000004</v>
      </c>
      <c r="F122" s="7">
        <f t="shared" si="118"/>
        <v>14.9</v>
      </c>
      <c r="G122" s="7">
        <f t="shared" si="118"/>
        <v>33.5</v>
      </c>
      <c r="H122" s="7">
        <f>MAX(H6:H35)</f>
        <v>32.9</v>
      </c>
      <c r="I122" s="7">
        <f t="shared" ref="I122:N122" si="119">MAX(I6:I35)</f>
        <v>19</v>
      </c>
      <c r="J122" s="7">
        <f t="shared" si="119"/>
        <v>29.7</v>
      </c>
      <c r="K122" s="7">
        <f t="shared" si="119"/>
        <v>8.6</v>
      </c>
      <c r="L122" s="7">
        <f t="shared" si="119"/>
        <v>4.5999999999999996</v>
      </c>
      <c r="M122" s="7">
        <f t="shared" si="119"/>
        <v>0</v>
      </c>
      <c r="N122" s="7">
        <f t="shared" si="119"/>
        <v>78.600000000000009</v>
      </c>
      <c r="O122" s="7"/>
      <c r="P122" s="7">
        <f t="shared" ref="P122" si="120">MAX(P7:P36)</f>
        <v>14.9</v>
      </c>
      <c r="Q122" s="7">
        <f t="shared" ref="Q122:R122" si="121">MAX(Q6:Q35)</f>
        <v>65.8</v>
      </c>
      <c r="R122" s="32">
        <f t="shared" si="121"/>
        <v>34.6</v>
      </c>
    </row>
    <row r="123" spans="1:18" x14ac:dyDescent="0.2">
      <c r="A123" s="20" t="s">
        <v>13</v>
      </c>
      <c r="B123" s="73">
        <f>MIN(B7:B36)</f>
        <v>0</v>
      </c>
      <c r="C123" s="73">
        <f t="shared" ref="C123:G123" si="122">MIN(C7:C36)</f>
        <v>0</v>
      </c>
      <c r="D123" s="73">
        <f t="shared" si="122"/>
        <v>0</v>
      </c>
      <c r="E123" s="73">
        <f t="shared" si="122"/>
        <v>0</v>
      </c>
      <c r="F123" s="73">
        <f t="shared" si="122"/>
        <v>0.8</v>
      </c>
      <c r="G123" s="73">
        <f t="shared" si="122"/>
        <v>2.4</v>
      </c>
      <c r="H123" s="73">
        <f>MIN(H6:H35)</f>
        <v>2</v>
      </c>
      <c r="I123" s="73">
        <f t="shared" ref="I123:N123" si="123">MIN(I6:I35)</f>
        <v>1.1000000000000001</v>
      </c>
      <c r="J123" s="73">
        <f t="shared" si="123"/>
        <v>0.5</v>
      </c>
      <c r="K123" s="73">
        <f t="shared" si="123"/>
        <v>0</v>
      </c>
      <c r="L123" s="73">
        <f t="shared" si="123"/>
        <v>0</v>
      </c>
      <c r="M123" s="73">
        <f t="shared" si="123"/>
        <v>0</v>
      </c>
      <c r="N123" s="73">
        <f t="shared" si="123"/>
        <v>19.2</v>
      </c>
      <c r="O123" s="73"/>
      <c r="P123" s="73">
        <f t="shared" ref="P123" si="124">MIN(P7:P36)</f>
        <v>0.9</v>
      </c>
      <c r="Q123" s="73">
        <f t="shared" ref="Q123:R123" si="125">MIN(Q6:Q35)</f>
        <v>13.1</v>
      </c>
      <c r="R123" s="74">
        <f t="shared" si="125"/>
        <v>2.1</v>
      </c>
    </row>
    <row r="124" spans="1:18" x14ac:dyDescent="0.2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6"/>
      <c r="P124" s="7"/>
      <c r="Q124" s="7"/>
      <c r="R124" s="7"/>
    </row>
    <row r="125" spans="1:18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P125" s="2"/>
      <c r="Q125" s="2"/>
      <c r="R125" s="2"/>
    </row>
    <row r="126" spans="1:18" x14ac:dyDescent="0.2">
      <c r="A126" s="21" t="s">
        <v>108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P126" s="6"/>
      <c r="Q126" s="6"/>
      <c r="R126" s="6"/>
    </row>
    <row r="127" spans="1:18" x14ac:dyDescent="0.2">
      <c r="D127" s="8"/>
      <c r="E127" s="8"/>
      <c r="G127" s="2"/>
      <c r="H127" s="2"/>
      <c r="I127" s="2"/>
      <c r="J127" s="2"/>
      <c r="K127" s="2"/>
      <c r="L127" s="2"/>
      <c r="M127" s="2"/>
      <c r="N127" s="2"/>
      <c r="P127" s="2"/>
      <c r="Q127" s="2"/>
      <c r="R127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 xml:space="preserve">&amp;C&amp;"Arial,Bold"Snowfall: Northwest Wisconsin </oddHeader>
    <oddFooter>&amp;CPage &amp;P</oddFooter>
  </headerFooter>
  <rowBreaks count="1" manualBreakCount="1">
    <brk id="2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S4701</vt:lpstr>
      <vt:lpstr>'S4701'!Print_Area</vt:lpstr>
      <vt:lpstr>'S4701'!Print_Titles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2016-05-11T20:50:10Z</cp:lastPrinted>
  <dcterms:created xsi:type="dcterms:W3CDTF">2016-04-28T18:30:15Z</dcterms:created>
  <dcterms:modified xsi:type="dcterms:W3CDTF">2023-08-10T17:49:53Z</dcterms:modified>
</cp:coreProperties>
</file>